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xr:revisionPtr revIDLastSave="0" documentId="13_ncr:1_{F093A227-EE74-4E85-9645-5A238AE4ABF9}" xr6:coauthVersionLast="41" xr6:coauthVersionMax="41" xr10:uidLastSave="{00000000-0000-0000-0000-000000000000}"/>
  <bookViews>
    <workbookView xWindow="-120" yWindow="-120" windowWidth="29040" windowHeight="15840" tabRatio="765" firstSheet="1" activeTab="1" xr2:uid="{00000000-000D-0000-FFFF-FFFF00000000}"/>
  </bookViews>
  <sheets>
    <sheet name="Instructions" sheetId="84" state="hidden" r:id="rId1"/>
    <sheet name="Summary" sheetId="156" r:id="rId2"/>
    <sheet name="Table 1-Capital" sheetId="99" r:id="rId3"/>
    <sheet name="Table 2 - Market Risk" sheetId="162" r:id="rId4"/>
    <sheet name="Table 2A - Int. Specific" sheetId="161" r:id="rId5"/>
    <sheet name="Table 2B - Int. General" sheetId="160" r:id="rId6"/>
    <sheet name="Table 2C - Equity" sheetId="159" r:id="rId7"/>
    <sheet name="Table 2D - FX" sheetId="158" r:id="rId8"/>
    <sheet name="Table 2E - Commodity" sheetId="134" r:id="rId9"/>
    <sheet name="Table 2F - Options" sheetId="163" r:id="rId10"/>
    <sheet name="Table 3 - Operational risk" sheetId="142" r:id="rId11"/>
    <sheet name="Table 4 - Invesment Risk" sheetId="152" r:id="rId12"/>
    <sheet name="Table 5 - Credit Risk" sheetId="154" r:id="rId13"/>
    <sheet name="Table 6 - CCR and CVA" sheetId="155" r:id="rId14"/>
    <sheet name="Table 7 - AUM" sheetId="147" r:id="rId15"/>
    <sheet name="Table 8 - Other exposures" sheetId="153" r:id="rId16"/>
    <sheet name="Table 9 - FMI &quot;Continuity&quot; " sheetId="149" r:id="rId17"/>
  </sheets>
  <definedNames>
    <definedName name="_xlnm.Print_Area" localSheetId="0">Instructions!$B$1:$C$29</definedName>
    <definedName name="_xlnm.Print_Area" localSheetId="2">'Table 1-Capital'!$A$1:$D$36</definedName>
    <definedName name="_xlnm.Print_Area" localSheetId="3">'Table 2 - Market Risk'!$A$1:$E$14</definedName>
    <definedName name="_xlnm.Print_Area" localSheetId="4">'Table 2A - Int. Specific'!$A$1:$H$20</definedName>
    <definedName name="_xlnm.Print_Area" localSheetId="5">'Table 2B - Int. General'!$A$1:$F$30</definedName>
    <definedName name="_xlnm.Print_Area" localSheetId="6">'Table 2C - Equity'!$A$1:$K$20</definedName>
    <definedName name="_xlnm.Print_Area" localSheetId="7">'Table 2D - FX'!$A$1:$H$26</definedName>
    <definedName name="_xlnm.Print_Area" localSheetId="8">'Table 2E - Commodity'!$A$1:$J$25</definedName>
    <definedName name="_xlnm.Print_Area" localSheetId="9">'Table 2F - Options'!$A$1:$J$21</definedName>
    <definedName name="Z_8026A37D_DE07_4A23_9834_F50B04B9D4BE_.wvu.PrintArea" localSheetId="0" hidden="1">Instructions!$B$1:$C$29</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60" l="1"/>
  <c r="D16" i="163"/>
  <c r="J15" i="163"/>
  <c r="I15" i="163"/>
  <c r="I16" i="163" s="1"/>
  <c r="H15" i="163"/>
  <c r="G15" i="163"/>
  <c r="G16" i="163" s="1"/>
  <c r="F15" i="163"/>
  <c r="F16" i="163" s="1"/>
  <c r="E15" i="163"/>
  <c r="D15" i="163"/>
  <c r="J14" i="163"/>
  <c r="J13" i="163"/>
  <c r="J12" i="163"/>
  <c r="J11" i="163"/>
  <c r="I10" i="163"/>
  <c r="G10" i="163"/>
  <c r="F10" i="163"/>
  <c r="E10" i="163"/>
  <c r="E16" i="163" s="1"/>
  <c r="D10" i="163"/>
  <c r="H9" i="163"/>
  <c r="J9" i="163" s="1"/>
  <c r="J8" i="163"/>
  <c r="H8" i="163"/>
  <c r="H7" i="163"/>
  <c r="J7" i="163" s="1"/>
  <c r="H6" i="163"/>
  <c r="J6" i="163" s="1"/>
  <c r="J10" i="163" s="1"/>
  <c r="J16" i="163" l="1"/>
  <c r="H10" i="163"/>
  <c r="H16" i="163" s="1"/>
  <c r="E10" i="162" l="1"/>
  <c r="E9" i="162"/>
  <c r="E8" i="162"/>
  <c r="E7" i="162"/>
  <c r="E6" i="162"/>
  <c r="G14" i="161"/>
  <c r="G13" i="161"/>
  <c r="G12" i="161"/>
  <c r="G11" i="161"/>
  <c r="G10" i="161"/>
  <c r="G9" i="161"/>
  <c r="G8" i="161"/>
  <c r="G7" i="161"/>
  <c r="G6" i="161"/>
  <c r="C24" i="160"/>
  <c r="B24" i="160"/>
  <c r="D23" i="160"/>
  <c r="F23" i="160" s="1"/>
  <c r="D22" i="160"/>
  <c r="F22" i="160" s="1"/>
  <c r="D21" i="160"/>
  <c r="F21" i="160" s="1"/>
  <c r="D20" i="160"/>
  <c r="F20" i="160" s="1"/>
  <c r="D19" i="160"/>
  <c r="F19" i="160" s="1"/>
  <c r="D18" i="160"/>
  <c r="F18" i="160" s="1"/>
  <c r="D17" i="160"/>
  <c r="F17" i="160" s="1"/>
  <c r="D16" i="160"/>
  <c r="F16" i="160" s="1"/>
  <c r="D14" i="160"/>
  <c r="F14" i="160" s="1"/>
  <c r="D13" i="160"/>
  <c r="F13" i="160" s="1"/>
  <c r="D12" i="160"/>
  <c r="F12" i="160" s="1"/>
  <c r="D10" i="160"/>
  <c r="F10" i="160" s="1"/>
  <c r="D9" i="160"/>
  <c r="F9" i="160" s="1"/>
  <c r="F8" i="160"/>
  <c r="D7" i="160"/>
  <c r="F7" i="160" s="1"/>
  <c r="E14" i="159"/>
  <c r="D14" i="159"/>
  <c r="C14" i="159"/>
  <c r="B14" i="159"/>
  <c r="G12" i="159"/>
  <c r="I12" i="159" s="1"/>
  <c r="F12" i="159"/>
  <c r="H12" i="159" s="1"/>
  <c r="G11" i="159"/>
  <c r="I11" i="159" s="1"/>
  <c r="F11" i="159"/>
  <c r="H11" i="159" s="1"/>
  <c r="G10" i="159"/>
  <c r="I10" i="159" s="1"/>
  <c r="F10" i="159"/>
  <c r="H10" i="159" s="1"/>
  <c r="J10" i="159" s="1"/>
  <c r="G9" i="159"/>
  <c r="I9" i="159" s="1"/>
  <c r="F9" i="159"/>
  <c r="H9" i="159" s="1"/>
  <c r="G8" i="159"/>
  <c r="I8" i="159" s="1"/>
  <c r="F8" i="159"/>
  <c r="H8" i="159" s="1"/>
  <c r="G7" i="159"/>
  <c r="I7" i="159" s="1"/>
  <c r="F7" i="159"/>
  <c r="H7" i="159" s="1"/>
  <c r="G6" i="159"/>
  <c r="I6" i="159" s="1"/>
  <c r="F6" i="159"/>
  <c r="G13" i="158"/>
  <c r="G18" i="158" s="1"/>
  <c r="G12" i="158"/>
  <c r="G11" i="158"/>
  <c r="G10" i="158"/>
  <c r="G9" i="158"/>
  <c r="G8" i="158"/>
  <c r="G7" i="158"/>
  <c r="G6" i="158"/>
  <c r="G16" i="158" s="1"/>
  <c r="E11" i="162" l="1"/>
  <c r="E13" i="162" s="1"/>
  <c r="J11" i="159"/>
  <c r="F14" i="159"/>
  <c r="G15" i="161"/>
  <c r="F25" i="160"/>
  <c r="D24" i="160"/>
  <c r="J12" i="159"/>
  <c r="J9" i="159"/>
  <c r="J8" i="159"/>
  <c r="I14" i="159"/>
  <c r="J7" i="159"/>
  <c r="H6" i="159"/>
  <c r="G14" i="159"/>
  <c r="G15" i="158"/>
  <c r="G17" i="158" s="1"/>
  <c r="G19" i="158" s="1"/>
  <c r="G20" i="158" s="1"/>
  <c r="D13" i="156"/>
  <c r="H14" i="159" l="1"/>
  <c r="J6" i="159"/>
  <c r="J14" i="159" s="1"/>
  <c r="D19" i="134" l="1"/>
  <c r="C19" i="134"/>
  <c r="F17" i="134"/>
  <c r="G17" i="134" s="1"/>
  <c r="E17" i="134"/>
  <c r="H17" i="134" s="1"/>
  <c r="F16" i="134"/>
  <c r="G16" i="134" s="1"/>
  <c r="E16" i="134"/>
  <c r="H16" i="134" s="1"/>
  <c r="F15" i="134"/>
  <c r="G15" i="134" s="1"/>
  <c r="E15" i="134"/>
  <c r="H15" i="134" s="1"/>
  <c r="F14" i="134"/>
  <c r="G14" i="134" s="1"/>
  <c r="E14" i="134"/>
  <c r="H14" i="134" s="1"/>
  <c r="F13" i="134"/>
  <c r="G13" i="134" s="1"/>
  <c r="E13" i="134"/>
  <c r="H13" i="134" s="1"/>
  <c r="F12" i="134"/>
  <c r="G12" i="134" s="1"/>
  <c r="E12" i="134"/>
  <c r="H12" i="134" s="1"/>
  <c r="F11" i="134"/>
  <c r="G11" i="134" s="1"/>
  <c r="E11" i="134"/>
  <c r="H11" i="134" s="1"/>
  <c r="F10" i="134"/>
  <c r="G10" i="134" s="1"/>
  <c r="E10" i="134"/>
  <c r="H10" i="134" s="1"/>
  <c r="F9" i="134"/>
  <c r="G9" i="134" s="1"/>
  <c r="E9" i="134"/>
  <c r="H9" i="134" s="1"/>
  <c r="F8" i="134"/>
  <c r="G8" i="134" s="1"/>
  <c r="E8" i="134"/>
  <c r="H8" i="134" s="1"/>
  <c r="F7" i="134"/>
  <c r="G7" i="134" s="1"/>
  <c r="E7" i="134"/>
  <c r="H7" i="134" s="1"/>
  <c r="F6" i="134"/>
  <c r="E6" i="134"/>
  <c r="I12" i="134" l="1"/>
  <c r="I7" i="134"/>
  <c r="I13" i="134"/>
  <c r="I17" i="134"/>
  <c r="E19" i="134"/>
  <c r="F19" i="134"/>
  <c r="I9" i="134"/>
  <c r="I15" i="134"/>
  <c r="I10" i="134"/>
  <c r="I16" i="134"/>
  <c r="I8" i="134"/>
  <c r="I11" i="134"/>
  <c r="I14" i="134"/>
  <c r="G6" i="134"/>
  <c r="H6" i="134"/>
  <c r="H19" i="134" s="1"/>
  <c r="G19" i="134" l="1"/>
  <c r="I6" i="134"/>
  <c r="I19" i="134" s="1"/>
</calcChain>
</file>

<file path=xl/sharedStrings.xml><?xml version="1.0" encoding="utf-8"?>
<sst xmlns="http://schemas.openxmlformats.org/spreadsheetml/2006/main" count="519" uniqueCount="373">
  <si>
    <t>H</t>
  </si>
  <si>
    <t>List of abbreviations used</t>
  </si>
  <si>
    <t>CRM</t>
  </si>
  <si>
    <t>Credit Risk Mitigation</t>
  </si>
  <si>
    <t>A</t>
  </si>
  <si>
    <t>D</t>
  </si>
  <si>
    <t>E</t>
  </si>
  <si>
    <t>F</t>
  </si>
  <si>
    <t>B</t>
  </si>
  <si>
    <t>C</t>
  </si>
  <si>
    <t>Goodwill</t>
  </si>
  <si>
    <t>G</t>
  </si>
  <si>
    <t>Other 1</t>
  </si>
  <si>
    <t>Other 2</t>
  </si>
  <si>
    <t>Other 3</t>
  </si>
  <si>
    <t>Other 4</t>
  </si>
  <si>
    <t>Other 5</t>
  </si>
  <si>
    <t xml:space="preserve">Other Intangibles </t>
  </si>
  <si>
    <t xml:space="preserve"> Description</t>
  </si>
  <si>
    <t>Legend</t>
  </si>
  <si>
    <t>BS</t>
  </si>
  <si>
    <t>Balance Sheet</t>
  </si>
  <si>
    <t>Common Shares</t>
  </si>
  <si>
    <t>Retained earnings</t>
  </si>
  <si>
    <t>Revaluation reserve</t>
  </si>
  <si>
    <t>Fair Value reserve</t>
  </si>
  <si>
    <t>Statutory Reserve</t>
  </si>
  <si>
    <t>Voluntary Reserve</t>
  </si>
  <si>
    <t xml:space="preserve">Other Disclosed Reserves </t>
  </si>
  <si>
    <t>Treasury share reserve</t>
  </si>
  <si>
    <t>Stock Surplus (Share Premium)</t>
  </si>
  <si>
    <t>Total Qualifying Capital</t>
  </si>
  <si>
    <t>Other Adjustments 2</t>
  </si>
  <si>
    <t>Other Adjustments 3</t>
  </si>
  <si>
    <t>Unrated</t>
  </si>
  <si>
    <t>Assets under Management</t>
  </si>
  <si>
    <t>CQG 1 (AAA to AA-)</t>
  </si>
  <si>
    <t>CQG 3 (BBB+ to BBB-)</t>
  </si>
  <si>
    <t>CQG 4 (BB+ to BB-)</t>
  </si>
  <si>
    <t>CQG 5 (B+ to B-)</t>
  </si>
  <si>
    <t>OTC</t>
  </si>
  <si>
    <t>Securities Financing Transactions (SFT)</t>
  </si>
  <si>
    <t>Derivatives</t>
  </si>
  <si>
    <t>General</t>
  </si>
  <si>
    <t>Sl. No.</t>
  </si>
  <si>
    <t>Input Table</t>
  </si>
  <si>
    <t>All fixed income securities held by the firm</t>
  </si>
  <si>
    <t>Equities</t>
  </si>
  <si>
    <t>Foreign Exchange (FX)</t>
  </si>
  <si>
    <t>Commodities</t>
  </si>
  <si>
    <t>All commodities positions held by the firm</t>
  </si>
  <si>
    <t>All derivatives exposures held by the firm</t>
  </si>
  <si>
    <t>All SFTs provided/availed by the firm (includes repurchase agreement, reverse repurchase agreement, margin lending, securities lending and securities borrowing</t>
  </si>
  <si>
    <t xml:space="preserve">Underwriting </t>
  </si>
  <si>
    <t>All underwriting positions held by the firm</t>
  </si>
  <si>
    <t>Capital</t>
  </si>
  <si>
    <t>User to Input values in these cells</t>
  </si>
  <si>
    <t>Output / Contains Formula. DO NOT CHANGE</t>
  </si>
  <si>
    <t>Fixed Income</t>
  </si>
  <si>
    <t>Amounts Receivable</t>
  </si>
  <si>
    <t>On Balance Sheet liabilities</t>
  </si>
  <si>
    <t>Off Balance Sheet liabilities</t>
  </si>
  <si>
    <t>List of Input tables and legend key</t>
  </si>
  <si>
    <t>Off balance sheet liabilities like guarantees and excess utilization of margin limits</t>
  </si>
  <si>
    <t>AUM</t>
  </si>
  <si>
    <t>SFT</t>
  </si>
  <si>
    <t>Securities Financing Transactions</t>
  </si>
  <si>
    <t>All exposures should be net of any specific provisions and before applying the eligible collateral </t>
  </si>
  <si>
    <t>General Applicable Notes for all Tabs</t>
  </si>
  <si>
    <t>Total</t>
  </si>
  <si>
    <t>ECRI</t>
  </si>
  <si>
    <t>Net Operating Income</t>
  </si>
  <si>
    <t>Prop.Invest.In.Funds</t>
  </si>
  <si>
    <t>Collateral Information</t>
  </si>
  <si>
    <t>Accounts payable and other liabilities owed to clients or third parties</t>
  </si>
  <si>
    <t>All net foreign exchange open positions held by the firm</t>
  </si>
  <si>
    <t>External Credit Rating Institution</t>
  </si>
  <si>
    <t>CCP</t>
  </si>
  <si>
    <t>Over-the-Counter</t>
  </si>
  <si>
    <t>Central Counterparty</t>
  </si>
  <si>
    <t>Other Adjustments 1</t>
  </si>
  <si>
    <t>All Assets under Management held by the firm</t>
  </si>
  <si>
    <t>All Client's/Counterparty's collaterals held by the firm</t>
  </si>
  <si>
    <t xml:space="preserve">Firm's Net Operating Income for the last 3 years </t>
  </si>
  <si>
    <t>Amounts net of any provisions owed by the client to the firm, as of reporting date</t>
  </si>
  <si>
    <t>Select Reporting Date</t>
  </si>
  <si>
    <t>SLB</t>
  </si>
  <si>
    <t>Securities Lending and Borrowing</t>
  </si>
  <si>
    <t>Assets</t>
  </si>
  <si>
    <t>All On and Off Balance sheets assets held by the firm except Assets under management</t>
  </si>
  <si>
    <t>User not to input any values in these cells</t>
  </si>
  <si>
    <t xml:space="preserve">All capital instruments held by the firm and all regulatory adjustments/deductions from capital </t>
  </si>
  <si>
    <t>All investments on proprietary basis in third party/own investment funds (Equity only, Money market, Private equity, Fixed income only, Hybrid (Equity+Fixed income+Real Estate), Real Estate only, Fund of Funds or any other type of fund</t>
  </si>
  <si>
    <t>All equities (quoted/unquoted) held by the firm along with ownership percentage of each investment</t>
  </si>
  <si>
    <t>Follow colour coding key provided in each tab for filling up the columns</t>
  </si>
  <si>
    <t>Populate the data for 2 year end reporting periods (Year end 2016 and Year end 2017)</t>
  </si>
  <si>
    <t>Contains Formula. DO NOT CHANGE</t>
  </si>
  <si>
    <t>CET 1</t>
  </si>
  <si>
    <t>AT 1</t>
  </si>
  <si>
    <t>T2</t>
  </si>
  <si>
    <t>Other Adjustments 4</t>
  </si>
  <si>
    <t>Other Adjustments 5</t>
  </si>
  <si>
    <t>Total Eligible Regulatory Capital (post deductions)</t>
  </si>
  <si>
    <t>Total Deductions</t>
  </si>
  <si>
    <t>Notes</t>
  </si>
  <si>
    <t>No</t>
  </si>
  <si>
    <t>Foreign exchange risk</t>
  </si>
  <si>
    <t>Commodities risk</t>
  </si>
  <si>
    <t>Market Risk Capital Requirement</t>
  </si>
  <si>
    <t>Options risk</t>
  </si>
  <si>
    <t>Business Line</t>
  </si>
  <si>
    <t>Yr (-2)</t>
  </si>
  <si>
    <t>Yr (-1)</t>
  </si>
  <si>
    <t>Yr (0)</t>
  </si>
  <si>
    <t>Brokerage</t>
  </si>
  <si>
    <t>Investment Portfolio / CIS Management &amp; Managing any Client Asset</t>
  </si>
  <si>
    <t>Providing Financing</t>
  </si>
  <si>
    <t>Payment and settlement, Clearing and Market Making</t>
  </si>
  <si>
    <t>Custodian</t>
  </si>
  <si>
    <t>All Other</t>
  </si>
  <si>
    <t>CQG 2 (A+ to A-)</t>
  </si>
  <si>
    <t>CQG 6 (Below B-)</t>
  </si>
  <si>
    <t>Kuwaiti PSEs - Local Currency</t>
  </si>
  <si>
    <t>Kuwaiti PSEs - Foreign Currency</t>
  </si>
  <si>
    <t>Grand Total</t>
  </si>
  <si>
    <t>Capital Requirement</t>
  </si>
  <si>
    <t>Credit Risk Capital Requirement</t>
  </si>
  <si>
    <t>Cash Items</t>
  </si>
  <si>
    <t>Exposures to Sovereign</t>
  </si>
  <si>
    <t>Eligible CRM</t>
  </si>
  <si>
    <t>Net Exposure</t>
  </si>
  <si>
    <t>Exposures to PSEs</t>
  </si>
  <si>
    <t>Exposures to Banks</t>
  </si>
  <si>
    <t>Exposures to Corporates</t>
  </si>
  <si>
    <t>Asset Categories</t>
  </si>
  <si>
    <t>Operational Risk Capital Requirement</t>
  </si>
  <si>
    <t>Assets under Management (AUM)</t>
  </si>
  <si>
    <t>Total Exposure</t>
  </si>
  <si>
    <t>Other GCC PSEs</t>
  </si>
  <si>
    <t>Other GCC PSEs - Local Currency</t>
  </si>
  <si>
    <t>Other GCC PSEs - Foreign Currency</t>
  </si>
  <si>
    <t>Foreign PSEs</t>
  </si>
  <si>
    <t>Notes and Coins</t>
  </si>
  <si>
    <t xml:space="preserve">Cheques and Drafts Drawn on other Banks and Immediately Payable or in the Process of Collection </t>
  </si>
  <si>
    <t>Receiveable Funds arising from the sale of securities</t>
  </si>
  <si>
    <t>Receivable Funds arising from the purchase of securities</t>
  </si>
  <si>
    <t>On &amp; Off-Balance Sheet Exposures</t>
  </si>
  <si>
    <t>On Balance Sheet Exposure</t>
  </si>
  <si>
    <t>Off Balance Sheet Exposure - Credit Equivalent Amount</t>
  </si>
  <si>
    <t xml:space="preserve">Exposures to Qualifying CCP </t>
  </si>
  <si>
    <t>Exposures to Non-Qualifying CCP (including default fund exposures)</t>
  </si>
  <si>
    <t>Exposures to Central Counterparties</t>
  </si>
  <si>
    <t>CCR Capital Charge</t>
  </si>
  <si>
    <t>Eligible Minority Interest of third parties in Consolidated Subsidiaries</t>
  </si>
  <si>
    <t>Capital Components</t>
  </si>
  <si>
    <t xml:space="preserve">Regulatory Adjustments </t>
  </si>
  <si>
    <t>Treasury shares</t>
  </si>
  <si>
    <t>Summary</t>
  </si>
  <si>
    <t>Amount</t>
  </si>
  <si>
    <t>Table</t>
  </si>
  <si>
    <t>Counterparty Credit Risk Capital Requirement</t>
  </si>
  <si>
    <t>Please repeat table for each currency</t>
  </si>
  <si>
    <t xml:space="preserve">Use separate schedule for each currency where position is KD 30,000 or more, and one total schedule for other insignificant currencies where position is less than KD 30,000  </t>
  </si>
  <si>
    <t>Time Band</t>
  </si>
  <si>
    <t>Long Position</t>
  </si>
  <si>
    <t>Short Position</t>
  </si>
  <si>
    <t>Gross Position*</t>
  </si>
  <si>
    <t>A+[B]=C</t>
  </si>
  <si>
    <t>C X D</t>
  </si>
  <si>
    <t>1 month &amp; under</t>
  </si>
  <si>
    <t>Over 1-3 months</t>
  </si>
  <si>
    <t>Over 3-6 months</t>
  </si>
  <si>
    <t>Over 6 months-1 yr</t>
  </si>
  <si>
    <t>Over 1-1.9 years</t>
  </si>
  <si>
    <t>Over 1.9-2.8 years</t>
  </si>
  <si>
    <t>Over 2.8-3.6 years</t>
  </si>
  <si>
    <t>Over 3.6-4.3 years</t>
  </si>
  <si>
    <t>Over 4.3-5.7 years</t>
  </si>
  <si>
    <t>Over 5.7-7.3 years</t>
  </si>
  <si>
    <t>Over 7.3-9.3 years</t>
  </si>
  <si>
    <t>Over 9.3-10.6 years</t>
  </si>
  <si>
    <t>Over 10.6-12 years</t>
  </si>
  <si>
    <t>Over 12-20 years</t>
  </si>
  <si>
    <t>Over 20 years</t>
  </si>
  <si>
    <t>* Gross Position is based on Long Position (A) and the absolute value of the short Position (B)</t>
  </si>
  <si>
    <t>General Risk</t>
  </si>
  <si>
    <t>Others</t>
  </si>
  <si>
    <t>INTEREST RATE RISK</t>
  </si>
  <si>
    <t>Interest rate risk</t>
  </si>
  <si>
    <t>Equities risk</t>
  </si>
  <si>
    <t>Specific</t>
  </si>
  <si>
    <t>Total Capital Requirement</t>
  </si>
  <si>
    <t>SPECIFIC RISK</t>
  </si>
  <si>
    <t>Category of Debt Instrument</t>
  </si>
  <si>
    <t>Credit Quality Grades</t>
  </si>
  <si>
    <t>Remaining Maturity</t>
  </si>
  <si>
    <t>Current Market Value</t>
  </si>
  <si>
    <t>Capital charge</t>
  </si>
  <si>
    <t>A x B=C</t>
  </si>
  <si>
    <t>Government Debt instruments</t>
  </si>
  <si>
    <t>N/A</t>
  </si>
  <si>
    <t>2 &amp; 3</t>
  </si>
  <si>
    <t>6 months or less</t>
  </si>
  <si>
    <t>Over 6 to 24 months</t>
  </si>
  <si>
    <t>Over 24 months</t>
  </si>
  <si>
    <t>4, 5 &amp; 6</t>
  </si>
  <si>
    <t>over 6 to 24 months</t>
  </si>
  <si>
    <t>over 24 months</t>
  </si>
  <si>
    <t xml:space="preserve">Other Debt instruments </t>
  </si>
  <si>
    <t>Total Specific Risk Charge</t>
  </si>
  <si>
    <t>Multiplier</t>
  </si>
  <si>
    <t>Notes to Table</t>
  </si>
  <si>
    <t>EQUITY RISK</t>
  </si>
  <si>
    <t>Country</t>
  </si>
  <si>
    <t>Long Position Securities</t>
  </si>
  <si>
    <t>Short Position Securities</t>
  </si>
  <si>
    <t>Long Position Derivatives</t>
  </si>
  <si>
    <t>Short Position Derivatives</t>
  </si>
  <si>
    <t>Net Position</t>
  </si>
  <si>
    <t>Specific Charge</t>
  </si>
  <si>
    <t>General Charge</t>
  </si>
  <si>
    <t>Total Capital Charge</t>
  </si>
  <si>
    <t>A+(B)+C+(D)=E</t>
  </si>
  <si>
    <t>A+B+C+D=F</t>
  </si>
  <si>
    <t>E x 8%=G</t>
  </si>
  <si>
    <t>F x 8%=H</t>
  </si>
  <si>
    <t>G+H=I</t>
  </si>
  <si>
    <t>Kuwait</t>
  </si>
  <si>
    <t>United States</t>
  </si>
  <si>
    <t>United Kingdom</t>
  </si>
  <si>
    <t>Germany</t>
  </si>
  <si>
    <t>Switzerland</t>
  </si>
  <si>
    <t>Japan</t>
  </si>
  <si>
    <t>* Gross Position is based on long position (A+C) and the absolute value of the short position (B+D)</t>
  </si>
  <si>
    <t>AUM Risk Capital Requirement (B)</t>
  </si>
  <si>
    <t>Rolling Average  AUM over last 12 months</t>
  </si>
  <si>
    <t>I</t>
  </si>
  <si>
    <t>J</t>
  </si>
  <si>
    <t>FMI "Winding down" Capital Requirement</t>
  </si>
  <si>
    <t>Operational Expenses over time period required for "winding down"/"recovery" (Minimum 6 months)</t>
  </si>
  <si>
    <t>Other Exposures Capital Requirement</t>
  </si>
  <si>
    <t>AUM Capital Requirement</t>
  </si>
  <si>
    <t>Investment Risk Capital Requirement</t>
  </si>
  <si>
    <t xml:space="preserve">Total </t>
  </si>
  <si>
    <t>Other Exposures</t>
  </si>
  <si>
    <t>Other Exposure Risk Capital Requirement (B)</t>
  </si>
  <si>
    <t>FOREIGN EXCHANGE RISK</t>
  </si>
  <si>
    <t>Currency</t>
  </si>
  <si>
    <t>Net Spot Position</t>
  </si>
  <si>
    <t>Net  Forward Position</t>
  </si>
  <si>
    <t>Guarantee and similar instruments</t>
  </si>
  <si>
    <t xml:space="preserve">   Net Unearned   Income / Expenses</t>
  </si>
  <si>
    <t>Net Open Position  E=A+B+C+D</t>
  </si>
  <si>
    <t>US dollar</t>
  </si>
  <si>
    <t>UK pound</t>
  </si>
  <si>
    <t>Euro</t>
  </si>
  <si>
    <t>Swiss franc</t>
  </si>
  <si>
    <t>Japanese yen</t>
  </si>
  <si>
    <t>Others - Long</t>
  </si>
  <si>
    <t>Others - Short</t>
  </si>
  <si>
    <t>Gold</t>
  </si>
  <si>
    <t>Sum of net open long position</t>
  </si>
  <si>
    <t>Sum of net open short position (expressed in absolute value)</t>
  </si>
  <si>
    <t>Greater of box F and box G</t>
  </si>
  <si>
    <t>Absolute value of open position in gold</t>
  </si>
  <si>
    <t>Sum of box H and box I</t>
  </si>
  <si>
    <t>Capital charge ( 8% of box J )</t>
  </si>
  <si>
    <t>K</t>
  </si>
  <si>
    <t xml:space="preserve">Commodity </t>
  </si>
  <si>
    <t>Capital Charge on Net Position</t>
  </si>
  <si>
    <t>Capital Charge on Gross Position</t>
  </si>
  <si>
    <t>A+B=D</t>
  </si>
  <si>
    <t>D×15%=E</t>
  </si>
  <si>
    <t>C×3%=F</t>
  </si>
  <si>
    <t>E+F=G</t>
  </si>
  <si>
    <t>Platinum</t>
  </si>
  <si>
    <t>Palladium</t>
  </si>
  <si>
    <t>Silver</t>
  </si>
  <si>
    <t>Copper</t>
  </si>
  <si>
    <t>Natural Gas</t>
  </si>
  <si>
    <t>Wheat</t>
  </si>
  <si>
    <t>Corn</t>
  </si>
  <si>
    <t>Canola</t>
  </si>
  <si>
    <t>* Gross Position is based on Long Position (A) and the absolute value of the Short Position (B)</t>
  </si>
  <si>
    <t xml:space="preserve"> COMMODITY RISK</t>
  </si>
  <si>
    <t>OPTIONS RISK</t>
  </si>
  <si>
    <t>Simplified Method</t>
  </si>
  <si>
    <t>Position</t>
  </si>
  <si>
    <t>Risk exposure</t>
  </si>
  <si>
    <t>Market Value of the Options Underlying</t>
  </si>
  <si>
    <t>Sum of Specific and General Market risk charges of the Underlying (%)</t>
  </si>
  <si>
    <t>Market value of option</t>
  </si>
  <si>
    <t>Amount option is in the money</t>
  </si>
  <si>
    <t>Capital charge: Long call or Long put</t>
  </si>
  <si>
    <t>(A X B)-D=E</t>
  </si>
  <si>
    <t>Interest rate position risk</t>
  </si>
  <si>
    <t>Equity risk</t>
  </si>
  <si>
    <t xml:space="preserve">Foreign Exchange risk </t>
  </si>
  <si>
    <t xml:space="preserve">Commodity risk </t>
  </si>
  <si>
    <t xml:space="preserve">Long call or Long put </t>
  </si>
  <si>
    <t xml:space="preserve">Total Options </t>
  </si>
  <si>
    <t>Capital charge: Long underlying/ Long put or Short underlying /Long call</t>
  </si>
  <si>
    <t xml:space="preserve">Long underlying/ Long put or Short underlying/ Long call </t>
  </si>
  <si>
    <t>Gold bullion held in the vaults</t>
  </si>
  <si>
    <t>Fully Guaranteed Debt Instruments issued by PSEs (Qualifying)</t>
  </si>
  <si>
    <t>Dividends (Proposed but not incurred)</t>
  </si>
  <si>
    <t>Available (Eligible) Regulatory Capital</t>
  </si>
  <si>
    <t>Required Regulatory Capital (Sum)</t>
  </si>
  <si>
    <t>Market Risk Capital Requirements / Summary</t>
  </si>
  <si>
    <t>B1</t>
  </si>
  <si>
    <t>B2</t>
  </si>
  <si>
    <t>B3</t>
  </si>
  <si>
    <t>B4</t>
  </si>
  <si>
    <t>B5</t>
  </si>
  <si>
    <t>B6</t>
  </si>
  <si>
    <t>B7</t>
  </si>
  <si>
    <t>B8</t>
  </si>
  <si>
    <t>Capital Adequacy % (A / B)</t>
  </si>
  <si>
    <t>Other exposure</t>
  </si>
  <si>
    <t>In line with articles 5-1 to 5-5 this is relevant only to FMIs and stock exchange, and the reporting figue should include the running/operational cost of the entity for a period of 6 months as observed historically.</t>
  </si>
  <si>
    <t>Reciprocal cross holdings in capital of FIs</t>
  </si>
  <si>
    <t>Deductions from Capital Base arising from Investments in FIs</t>
  </si>
  <si>
    <t>Capital requirement</t>
  </si>
  <si>
    <t>FMI capital requirement (B)</t>
  </si>
  <si>
    <t xml:space="preserve">         Notes</t>
  </si>
  <si>
    <t>Credit facilities to finance trading in real estate and trading in securities</t>
  </si>
  <si>
    <t xml:space="preserve">1. Equity positions, in securities as well as those arising either directly or indirectly through derivatives, should be allocated to the country in which each equity is listed.       
2. The calculations outlined above should be applied to each country. Blank rows are left for licensed persons to mention countries not outlined in the return. For purposes of reporting, the terms "country " and " national market " are synonymous.        
3. In case an equity is listed in  more than one country, one country should be chosen. Matched positions in each identical equity or stock index in each country may be fully offset, resulting in a single net short or net long position to which the specific and general market risk charges will apply. 
4. Long Positions (A) &amp; (C ): 
For each national market (country), the long positions should be reported for both securities and derivatives.       
5. Short Positions (B) &amp; (D): 
For each national market (country), the short positions should be reported for both securities and derivatives.       
6. Gross Positions (E): 
The gross position represents the absolute sum of the value of all long positions and the absolute value of all short position i.e., A+(B)+C+(D).       
7. Net position (F): 
Sum the long positions and the short positions and report the absolute value i.e., A+B+C+D.
8. Specific Capital Charge (G): 
Multiply the gross positions in Column E by 8%.    
9. General Capital Charge (H):
Multiply the net position in Column F by 8%.    
10. Total Capital Charge (I): 
Record the sum of capital charges reported in G and H.       
</t>
  </si>
  <si>
    <t xml:space="preserve">1. All on and off-balance sheet commodity positions are subject to this charge. Commodities include any physical product that can be traded on a secondary market, (e.g., agricultural products, minerals (including oil), and precious metals excluding gold ) .   
2. Licensed persons should report their exposure in platinum, palladium, silver, Oil, natural gas, wheat, corn, canola and each of the other commodities separately. Rows should be added by licensed persons to mention commodities not outlined in the return.   
3. Positions in commodities should be based on the respective standard unit of measurement (e.g., barrels, Kilograms, etc.) and converted into Kuwait dinars at spot rates using mid-market prices. Commodity derivatives and other off-balance sheet positions that are affected by changes in commodity prices (excluding options) are to be converted into notional positions using the current spot prices.   
4. Long Positions (A):    
For each commodity, record the sum of all long positions, in equivalent Kuwaiti Dinars.   
5. Short Positions (B):    
For each commodity, record the sum of all short positions, in equivalent Kuwaiti Dinars.   
6. Gross Position (C ):    
For each commodity, record the sum of the absolute values of the long and short positions [ column (A) + column (B) ].   
7. Net Position (D):    
For each commodity, record the sum of the long position value (i.e., a positive) and short positions (i.e., a negative value) [column(A) + column(B)].
8. Capital Charge on Net Position (E):    
Multiply the net positions [ in column (D) ] by 15%   
9. Capital Charge on Gross Position (F):    
Multiply the gross positions [ in column (C) ] by 3%.   
10. Total Capital Charge on Commodity Risk (G):   
 Record the sum of the net position requirements [ column (E) ] and the gross position requirements [ column (F) ].   </t>
  </si>
  <si>
    <t>Trading/Investment</t>
  </si>
  <si>
    <t>Risk Charge</t>
  </si>
  <si>
    <t xml:space="preserve">1. Current market value (B)
Report the total market value ( sum of absolute value of long and short positions ) of debt instruments broken down by obligor, i.e., government, qualifying (broken down further by residual term to maturity), and others.
All currencies are combined on a single schedule.
To arrive at the total for each category, (i.e., total of government, qualifying and others ) express all values, whether representing long or short positions, as positive amounts.
2. Capital Charge (C )
Multiply the current market value in each obligor category (Column B) by the associated risk charge (Column A).
</t>
  </si>
  <si>
    <t>Risk charge</t>
  </si>
  <si>
    <t xml:space="preserve">1. This Form is to be populated in line with 'Simplified method' for Options as per the applicable section in the guidelines   
2. Market value of the options underlying (A):    
Report aggregate information on the market value of the options' underlying by position and risk exposure.   
3. Sum of specific and general market risks percentages (B):    
Report the sum of the appropriate specific risk and general market risk charge by referring to sections on interest rate positions risk, equity risk, foreign exchange risk and commodity risk.   
4. Market value of option (C ):    
Calculate and report the market value of the option.   
5. Amount option is in the money (D):    
Report the amount by which the option is in the money. In the money means that the exercise level of a " call option " is less than the mark to market value of the underlying instrument, and for "put option" that the mark to market of the underlying is less than the exercise level of the put option.   
6. Capital Charge (E) and (F):    
Calculate capital charge in accordance with the method described in the directives.   
7. Total Capital Charge (G):    
The total capital charge is sum of column (E) and column (F).   
</t>
  </si>
  <si>
    <t>1. Allocate the market value of all debt instruments, together with other instruments that are subject to interest rate exposure ( such as derivatives ), into the time bands shown on the return. Show long and short positions separately (column A and B ).
2. Sum the absolute value of long position and the absolute value of short position to produce a gross positions figure ( column C ).
3. Multiply the gross positions amounts by the respective risk charge (column D) to arrive at the risk charge figures which should be summed to give the capital requirement for general market risk.</t>
  </si>
  <si>
    <t>CCR and CVA Capital Requirement</t>
  </si>
  <si>
    <t>CVA Capital Charge</t>
  </si>
  <si>
    <t>Counterparty credit risk</t>
  </si>
  <si>
    <t>Investments in FIs below deduction threshold</t>
  </si>
  <si>
    <t xml:space="preserve">Capital Charge = Gross Income* Beta </t>
  </si>
  <si>
    <t>Max [sum of yearly charges,0]</t>
  </si>
  <si>
    <t>1. In any given year, negative capital charges (resulting from negative gross income) in any business line may offset positive capital charges in other business lines. However, where the aggregate capital charge across all business lines within a given year is negative, then the input to the numerator for that year will be zero.</t>
  </si>
  <si>
    <t>3 year average of sum of yearly charges</t>
  </si>
  <si>
    <t>Total Operational Risk Capital Requirement (3 year average of sum of yearly charges * 1.875)</t>
  </si>
  <si>
    <t>Interest income</t>
  </si>
  <si>
    <t xml:space="preserve">Dividiend income </t>
  </si>
  <si>
    <t xml:space="preserve">Fees and commission income </t>
  </si>
  <si>
    <t>Income from other activities</t>
  </si>
  <si>
    <t>Gross income components</t>
  </si>
  <si>
    <t>XXXX</t>
  </si>
  <si>
    <t xml:space="preserve">Total gross income </t>
  </si>
  <si>
    <t xml:space="preserve">Gross of operating expenses (including fees paid for outsourcing services) and before any provisions. It excludes profit/loss arising from extraordinary or irregular items and income derived from insurance exposures. </t>
  </si>
  <si>
    <t>2. Gross income shall be calculated as sum of the following for each business line separately:</t>
  </si>
  <si>
    <t>Total Investment Risks Capital Requirement (B+D+F+H+J)</t>
  </si>
  <si>
    <t>Exposures to fixed assets, plant, equipment and machinery (capital charge 15%)</t>
  </si>
  <si>
    <t>Exposures to WIP inventory (capital charge 30%)</t>
  </si>
  <si>
    <t>Exposures resulting from Istisnā contracts (Cases where a parallel Istisnā` contract is not executed) (capital charge 18%)</t>
  </si>
  <si>
    <t>Exposures not specified elsewhere (capital charge 15%)</t>
  </si>
  <si>
    <t xml:space="preserve">1. All on and off-balance sheet items denominated in a foreign currency are subject to this charge.      
2. License persons should report separately their exposure in each foreign currency where the exposure is greater than KD 30,000. The calculation of positions in all other currencies should be performed separately and then aggregated. Structural positions should be excluded.      
3. Net Spot Position (A):       
For each currency, report the difference between all assets items and liabilities items. Include the accrued interest and accrued expenses.      
4. Net Forward Position (B):      
For each currency, report all net amounts under forward foreign exchange transactions, including currency futures and the principal on currency swaps not included in the net spot position. Value the position at spot market exchange rates using mid-market rates.      
5. Guarantees (C ):      
For each currency, report guarantees and other similar instruments. Guarantees must be certain to be called and likely to be irrecoverable.      
6. Net unearned Incomes and Expenses (D):      
 For each currency, report any net unearned incomes or expenses.      
7. Net Open Position (E):       
For each currency, report the sum of net open positions in Column E.      
8. Gold:      
Record the net long or net short position in gold.       
9. Required Capital Calculation:      
● In box (F): record sum of the absolute value of the total net long positions reported in Column (E).      
● In box (G): record sum of the absolute value of the total net short positions reported in Column (E).      
● In box (H): record the greater of the absolute values of the total net long positions (F) or the total net short positions (G).      
● In box (I): record the absolute value of the open positions in gold.      
● In box (J): record the sum of box (H) and box (I).      
● To arrive at the capital requirement for foreign exchange risk, multiply the sum recorded in box (J) by 8%      </t>
  </si>
  <si>
    <t>Investments in Real Estate (30%)</t>
  </si>
  <si>
    <t>Total Investments in Real Estate</t>
  </si>
  <si>
    <t>Investment in Financial Institutions (below threshold for deduction and subject to 37.5% charge)</t>
  </si>
  <si>
    <t>Investments in  High risk exposures (60%)</t>
  </si>
  <si>
    <t>Investment in Unlisted Equities classified as investments in associates/joint venture</t>
  </si>
  <si>
    <t>Musharaka exposure - Investments in private and    commercial    projects</t>
  </si>
  <si>
    <t>Wakãlah instruments not assigned to any of the standard portfolios (article 6-9)</t>
  </si>
  <si>
    <t>Investment in venture capital or private equity</t>
  </si>
  <si>
    <t>Diminishing  Musharaka  expsoure  -  Working capital finance</t>
  </si>
  <si>
    <t>Other Unspecified Investments</t>
  </si>
  <si>
    <t xml:space="preserve">Investments in Funds (Article 4-61 b) - (30%) </t>
  </si>
  <si>
    <t>Investment in Funds</t>
  </si>
  <si>
    <t>Other Investments in  Equities (15%)</t>
  </si>
  <si>
    <t>Investment in Equities classified as financial assets at fair value through other comprehensive income</t>
  </si>
  <si>
    <t>Investment in listed Equities classified as investments in associates / joint ventures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</si>
</sst>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_-* #,##0.00_-;\-* #,##0.00_-;_-* &quot;-&quot;??_-;_-@_-"/>
    <numFmt numFmtId="165" formatCode="_-* #,##0.00_-;_-* #,##0.00\-;_-* &quot;-&quot;??_-;_-@_-"/>
    <numFmt numFmtId="166" formatCode="0.0%"/>
    <numFmt numFmtId="167" formatCode="0.0"/>
    <numFmt numFmtId="168" formatCode="yyyy\-mm\-dd;@"/>
    <numFmt numFmtId="169" formatCode="0.0000"/>
    <numFmt numFmtId="170" formatCode="0.0000%"/>
    <numFmt numFmtId="171" formatCode="&quot;Yes&quot;;[Red]&quot;No&quot;"/>
    <numFmt numFmtId="172" formatCode="0.00000"/>
    <numFmt numFmtId="173" formatCode="[&gt;0]General"/>
    <numFmt numFmtId="174" formatCode="##,##0\ ;[Red]\(##,##0\)"/>
    <numFmt numFmtId="175" formatCode="#,##0_ ;[Red]\-#,##0\ "/>
    <numFmt numFmtId="176" formatCode="#,##0.000_);\(#,##0.000\)"/>
    <numFmt numFmtId="177" formatCode="_(* #,##0_);[Red]_(* \(#,##0\);_(* &quot;-&quot;??_);_(@_)"/>
    <numFmt numFmtId="178" formatCode="##,##0.000\ ;[Red]\(##,##0.000\)"/>
  </numFmts>
  <fonts count="48">
    <font>
      <sz val="10"/>
      <name val="Arial"/>
      <charset val="17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0"/>
      <name val="Arial"/>
      <family val="2"/>
    </font>
    <font>
      <b/>
      <sz val="12"/>
      <name val="Arial"/>
      <family val="2"/>
    </font>
    <font>
      <b/>
      <sz val="10"/>
      <name val="Arial"/>
      <family val="2"/>
    </font>
    <font>
      <sz val="10"/>
      <color indexed="10"/>
      <name val="Arial"/>
      <family val="2"/>
    </font>
    <font>
      <sz val="11"/>
      <color indexed="8"/>
      <name val="Calibri"/>
      <family val="2"/>
    </font>
    <font>
      <b/>
      <sz val="20"/>
      <name val="Arial"/>
      <family val="2"/>
    </font>
    <font>
      <sz val="11"/>
      <color theme="1"/>
      <name val="Calibri"/>
      <family val="2"/>
      <scheme val="minor"/>
    </font>
    <font>
      <sz val="8"/>
      <name val="Arial"/>
      <family val="2"/>
    </font>
    <font>
      <sz val="10"/>
      <name val="Arial"/>
      <family val="2"/>
    </font>
    <font>
      <sz val="10"/>
      <name val="MS Sans Serif"/>
      <family val="2"/>
    </font>
    <font>
      <b/>
      <sz val="12"/>
      <name val="EY Interstate"/>
    </font>
    <font>
      <sz val="12"/>
      <name val="EY Interstate"/>
    </font>
    <font>
      <b/>
      <sz val="14"/>
      <name val="EY Interstate"/>
    </font>
    <font>
      <sz val="12"/>
      <name val="Arial"/>
      <family val="2"/>
    </font>
    <font>
      <sz val="11"/>
      <name val="EY Interstate"/>
    </font>
    <font>
      <sz val="22"/>
      <name val="EY Interstate"/>
    </font>
    <font>
      <b/>
      <sz val="14"/>
      <name val="Arial"/>
      <family val="2"/>
    </font>
    <font>
      <b/>
      <sz val="11"/>
      <name val="Arial"/>
      <family val="2"/>
    </font>
    <font>
      <sz val="11"/>
      <name val="Arial"/>
      <family val="2"/>
    </font>
    <font>
      <sz val="11"/>
      <color theme="1"/>
      <name val="Arial"/>
      <family val="2"/>
    </font>
    <font>
      <sz val="11"/>
      <color rgb="FF000000"/>
      <name val="Arial"/>
      <family val="2"/>
    </font>
    <font>
      <b/>
      <sz val="14"/>
      <name val="Times New Roman"/>
      <family val="1"/>
    </font>
    <font>
      <sz val="12"/>
      <name val="Times New Roman"/>
      <family val="1"/>
    </font>
    <font>
      <b/>
      <sz val="11"/>
      <color indexed="8"/>
      <name val="Arial"/>
      <family val="2"/>
    </font>
    <font>
      <b/>
      <sz val="12"/>
      <color indexed="10"/>
      <name val="Arial"/>
      <family val="2"/>
    </font>
    <font>
      <b/>
      <sz val="14"/>
      <color indexed="8"/>
      <name val="Arial"/>
      <family val="2"/>
    </font>
    <font>
      <b/>
      <sz val="12"/>
      <color indexed="8"/>
      <name val="Times New Roman"/>
      <family val="1"/>
    </font>
    <font>
      <sz val="12"/>
      <color indexed="8"/>
      <name val="Times New Roman"/>
      <family val="1"/>
    </font>
    <font>
      <sz val="10"/>
      <color indexed="8"/>
      <name val="Times New Roman"/>
      <family val="1"/>
    </font>
    <font>
      <b/>
      <sz val="12"/>
      <color indexed="8"/>
      <name val="Arial"/>
      <family val="2"/>
    </font>
    <font>
      <sz val="11"/>
      <color indexed="8"/>
      <name val="Arial"/>
      <family val="2"/>
    </font>
    <font>
      <sz val="14"/>
      <color indexed="8"/>
      <name val="Arial"/>
      <family val="2"/>
    </font>
    <font>
      <i/>
      <sz val="12"/>
      <color indexed="8"/>
      <name val="Arial"/>
      <family val="2"/>
    </font>
    <font>
      <sz val="12"/>
      <color indexed="8"/>
      <name val="Arial"/>
      <family val="2"/>
    </font>
    <font>
      <b/>
      <sz val="12"/>
      <name val="Times New Roman"/>
      <family val="1"/>
    </font>
    <font>
      <b/>
      <sz val="11"/>
      <color indexed="8"/>
      <name val="Times New Roman"/>
      <family val="1"/>
    </font>
    <font>
      <sz val="11"/>
      <name val="Times New Roman"/>
      <family val="1"/>
    </font>
    <font>
      <b/>
      <sz val="16"/>
      <name val="Arial"/>
      <family val="2"/>
    </font>
  </fonts>
  <fills count="2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rgb="FF000000"/>
      </patternFill>
    </fill>
    <fill>
      <patternFill patternType="solid">
        <fgColor theme="1"/>
        <bgColor rgb="FF000000"/>
      </patternFill>
    </fill>
    <fill>
      <patternFill patternType="solid">
        <fgColor indexed="8"/>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510">
    <xf numFmtId="0" fontId="0" fillId="0" borderId="0" applyNumberFormat="0" applyFill="0" applyBorder="0" applyAlignment="0" applyProtection="0"/>
    <xf numFmtId="0" fontId="10" fillId="0" borderId="0" applyNumberFormat="0" applyFill="0" applyBorder="0" applyAlignment="0" applyProtection="0"/>
    <xf numFmtId="165" fontId="9"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9" fillId="0" borderId="0">
      <alignment vertical="center"/>
    </xf>
    <xf numFmtId="3" fontId="13" fillId="2" borderId="1" applyFont="0" applyFill="0" applyProtection="0">
      <alignment horizontal="right" vertical="center"/>
    </xf>
    <xf numFmtId="0" fontId="9" fillId="2" borderId="1">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164" fontId="8" fillId="0" borderId="0" applyFont="0" applyFill="0" applyBorder="0" applyAlignment="0" applyProtection="0"/>
    <xf numFmtId="44" fontId="9" fillId="0" borderId="0" applyFont="0" applyFill="0" applyBorder="0" applyAlignment="0" applyProtection="0"/>
    <xf numFmtId="0" fontId="9" fillId="3" borderId="1" applyNumberFormat="0" applyFont="0" applyBorder="0" applyProtection="0">
      <alignment horizontal="center" vertical="center"/>
    </xf>
    <xf numFmtId="0" fontId="15" fillId="2" borderId="7" applyNumberFormat="0" applyFill="0" applyBorder="0" applyAlignment="0" applyProtection="0">
      <alignment horizontal="left"/>
    </xf>
    <xf numFmtId="0" fontId="11" fillId="0" borderId="0" applyNumberFormat="0" applyFill="0" applyBorder="0" applyAlignment="0" applyProtection="0"/>
    <xf numFmtId="0" fontId="12" fillId="2" borderId="4" applyFont="0" applyBorder="0">
      <alignment horizontal="center" wrapText="1"/>
    </xf>
    <xf numFmtId="3" fontId="9" fillId="4" borderId="1" applyFont="0" applyProtection="0">
      <alignment horizontal="right" vertical="center"/>
    </xf>
    <xf numFmtId="10" fontId="9" fillId="4" borderId="1" applyFont="0" applyProtection="0">
      <alignment horizontal="right" vertical="center"/>
    </xf>
    <xf numFmtId="9" fontId="9" fillId="4" borderId="1" applyFont="0" applyProtection="0">
      <alignment horizontal="right" vertical="center"/>
    </xf>
    <xf numFmtId="0" fontId="9" fillId="4" borderId="4" applyNumberFormat="0" applyFont="0" applyBorder="0" applyProtection="0">
      <alignment horizontal="left" vertical="center"/>
    </xf>
    <xf numFmtId="168" fontId="9" fillId="5" borderId="1" applyFont="0">
      <alignment vertical="center"/>
      <protection locked="0"/>
    </xf>
    <xf numFmtId="3" fontId="9" fillId="5" borderId="1" applyFont="0">
      <alignment horizontal="right" vertical="center"/>
      <protection locked="0"/>
    </xf>
    <xf numFmtId="167" fontId="9" fillId="5" borderId="1" applyFont="0">
      <alignment horizontal="right" vertical="center"/>
      <protection locked="0"/>
    </xf>
    <xf numFmtId="169" fontId="9" fillId="6" borderId="1" applyFont="0">
      <alignment vertical="center"/>
      <protection locked="0"/>
    </xf>
    <xf numFmtId="10" fontId="9" fillId="5" borderId="1" applyFont="0">
      <alignment horizontal="right" vertical="center"/>
      <protection locked="0"/>
    </xf>
    <xf numFmtId="9" fontId="9" fillId="5" borderId="8" applyFont="0">
      <alignment horizontal="right" vertical="center"/>
      <protection locked="0"/>
    </xf>
    <xf numFmtId="170" fontId="9" fillId="5" borderId="1" applyFont="0">
      <alignment horizontal="right" vertical="center"/>
      <protection locked="0"/>
    </xf>
    <xf numFmtId="166" fontId="9" fillId="5" borderId="8" applyFont="0">
      <alignment horizontal="right" vertical="center"/>
      <protection locked="0"/>
    </xf>
    <xf numFmtId="0" fontId="9" fillId="5" borderId="1" applyFont="0">
      <alignment horizontal="center" vertical="center" wrapText="1"/>
      <protection locked="0"/>
    </xf>
    <xf numFmtId="49" fontId="9" fillId="5" borderId="1" applyFont="0">
      <alignment vertical="center"/>
      <protection locked="0"/>
    </xf>
    <xf numFmtId="0" fontId="9" fillId="0" borderId="0"/>
    <xf numFmtId="0" fontId="9" fillId="0" borderId="0"/>
    <xf numFmtId="0" fontId="9" fillId="0" borderId="0"/>
    <xf numFmtId="0" fontId="9" fillId="0" borderId="0"/>
    <xf numFmtId="0" fontId="16" fillId="0" borderId="0"/>
    <xf numFmtId="0" fontId="9" fillId="0" borderId="0"/>
    <xf numFmtId="0" fontId="17" fillId="0" borderId="0"/>
    <xf numFmtId="0" fontId="16" fillId="0" borderId="0"/>
    <xf numFmtId="0" fontId="16" fillId="0" borderId="0"/>
    <xf numFmtId="0" fontId="14" fillId="0" borderId="0"/>
    <xf numFmtId="0" fontId="16" fillId="0" borderId="0"/>
    <xf numFmtId="0" fontId="16" fillId="0" borderId="0"/>
    <xf numFmtId="0" fontId="14" fillId="0" borderId="0"/>
    <xf numFmtId="0" fontId="16" fillId="0" borderId="0"/>
    <xf numFmtId="0" fontId="16" fillId="0" borderId="0"/>
    <xf numFmtId="0" fontId="9" fillId="0" borderId="0"/>
    <xf numFmtId="0" fontId="9" fillId="0" borderId="0"/>
    <xf numFmtId="0" fontId="16" fillId="0" borderId="0"/>
    <xf numFmtId="0" fontId="16"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4"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4" fillId="0" borderId="0"/>
    <xf numFmtId="0" fontId="9" fillId="0" borderId="0"/>
    <xf numFmtId="0" fontId="9" fillId="0" borderId="0"/>
    <xf numFmtId="0" fontId="9" fillId="0" borderId="0"/>
    <xf numFmtId="0" fontId="9" fillId="0" borderId="0"/>
    <xf numFmtId="0" fontId="9" fillId="0" borderId="0"/>
    <xf numFmtId="3" fontId="9" fillId="7" borderId="1" applyFont="0">
      <alignment horizontal="right" vertical="center"/>
      <protection locked="0"/>
    </xf>
    <xf numFmtId="167" fontId="9" fillId="7" borderId="1" applyFont="0">
      <alignment horizontal="right" vertical="center"/>
      <protection locked="0"/>
    </xf>
    <xf numFmtId="10" fontId="9" fillId="7" borderId="1" applyFont="0">
      <alignment horizontal="right" vertical="center"/>
      <protection locked="0"/>
    </xf>
    <xf numFmtId="9" fontId="9" fillId="7" borderId="1" applyFont="0">
      <alignment horizontal="right" vertical="center"/>
      <protection locked="0"/>
    </xf>
    <xf numFmtId="170" fontId="9" fillId="7" borderId="1" applyFont="0">
      <alignment horizontal="right" vertical="center"/>
      <protection locked="0"/>
    </xf>
    <xf numFmtId="166" fontId="9" fillId="7" borderId="8" applyFont="0">
      <alignment horizontal="right" vertical="center"/>
      <protection locked="0"/>
    </xf>
    <xf numFmtId="0" fontId="9" fillId="7" borderId="1" applyFont="0">
      <alignment horizontal="center" vertical="center" wrapText="1"/>
      <protection locked="0"/>
    </xf>
    <xf numFmtId="0" fontId="9" fillId="7" borderId="1" applyNumberFormat="0" applyFont="0">
      <alignment horizontal="center" vertical="center" wrapText="1"/>
      <protection locked="0"/>
    </xf>
    <xf numFmtId="9" fontId="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3" fontId="9" fillId="8" borderId="1" applyFont="0">
      <alignment horizontal="right" vertical="center"/>
      <protection locked="0"/>
    </xf>
    <xf numFmtId="171" fontId="9" fillId="2" borderId="1" applyFont="0">
      <alignment horizontal="center" vertical="center"/>
    </xf>
    <xf numFmtId="3" fontId="9" fillId="2" borderId="1" applyFont="0">
      <alignment horizontal="right" vertical="center"/>
    </xf>
    <xf numFmtId="172" fontId="9" fillId="2" borderId="1" applyFont="0">
      <alignment horizontal="right" vertical="center"/>
    </xf>
    <xf numFmtId="167" fontId="9" fillId="2" borderId="1" applyFont="0">
      <alignment horizontal="right" vertical="center"/>
    </xf>
    <xf numFmtId="10" fontId="9" fillId="2" borderId="1" applyFont="0">
      <alignment horizontal="right" vertical="center"/>
    </xf>
    <xf numFmtId="9" fontId="9" fillId="2" borderId="1" applyFont="0">
      <alignment horizontal="right" vertical="center"/>
    </xf>
    <xf numFmtId="173" fontId="9" fillId="2" borderId="1" applyFont="0">
      <alignment horizontal="center" vertical="center" wrapText="1"/>
    </xf>
    <xf numFmtId="168" fontId="9" fillId="9" borderId="1" applyFont="0">
      <alignment vertical="center"/>
    </xf>
    <xf numFmtId="1" fontId="9" fillId="9" borderId="1" applyFont="0">
      <alignment horizontal="right" vertical="center"/>
    </xf>
    <xf numFmtId="169" fontId="9" fillId="9" borderId="1" applyFont="0">
      <alignment vertical="center"/>
    </xf>
    <xf numFmtId="9" fontId="9" fillId="9" borderId="1" applyFont="0">
      <alignment horizontal="right" vertical="center"/>
    </xf>
    <xf numFmtId="170" fontId="9" fillId="9" borderId="1" applyFont="0">
      <alignment horizontal="right" vertical="center"/>
    </xf>
    <xf numFmtId="10" fontId="9" fillId="9" borderId="1" applyFont="0">
      <alignment horizontal="right" vertical="center"/>
    </xf>
    <xf numFmtId="0" fontId="9" fillId="9" borderId="1" applyFont="0">
      <alignment horizontal="center" vertical="center" wrapText="1"/>
    </xf>
    <xf numFmtId="49" fontId="9" fillId="9" borderId="1" applyFont="0">
      <alignment vertical="center"/>
    </xf>
    <xf numFmtId="169" fontId="9" fillId="10" borderId="1" applyFont="0">
      <alignment vertical="center"/>
    </xf>
    <xf numFmtId="9" fontId="9" fillId="10" borderId="1" applyFont="0">
      <alignment horizontal="right" vertical="center"/>
    </xf>
    <xf numFmtId="168" fontId="9" fillId="11" borderId="1">
      <alignment vertical="center"/>
    </xf>
    <xf numFmtId="169" fontId="9" fillId="12" borderId="1" applyFont="0">
      <alignment horizontal="right" vertical="center"/>
    </xf>
    <xf numFmtId="1" fontId="9" fillId="12" borderId="1" applyFont="0">
      <alignment horizontal="right" vertical="center"/>
    </xf>
    <xf numFmtId="169" fontId="9" fillId="12" borderId="1" applyFont="0">
      <alignment vertical="center"/>
    </xf>
    <xf numFmtId="167" fontId="9" fillId="12" borderId="1" applyFont="0">
      <alignment vertical="center"/>
    </xf>
    <xf numFmtId="10" fontId="9" fillId="12" borderId="1" applyFont="0">
      <alignment horizontal="right" vertical="center"/>
    </xf>
    <xf numFmtId="9" fontId="9" fillId="12" borderId="1" applyFont="0">
      <alignment horizontal="right" vertical="center"/>
    </xf>
    <xf numFmtId="170" fontId="9" fillId="12" borderId="1" applyFont="0">
      <alignment horizontal="right" vertical="center"/>
    </xf>
    <xf numFmtId="10" fontId="9" fillId="12" borderId="6" applyFont="0">
      <alignment horizontal="right" vertical="center"/>
    </xf>
    <xf numFmtId="0" fontId="9" fillId="12" borderId="1" applyFont="0">
      <alignment horizontal="center" vertical="center" wrapText="1"/>
    </xf>
    <xf numFmtId="49" fontId="9" fillId="12" borderId="1" applyFont="0">
      <alignment vertical="center"/>
    </xf>
    <xf numFmtId="0" fontId="7" fillId="0" borderId="0"/>
    <xf numFmtId="16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8" fillId="0" borderId="0"/>
    <xf numFmtId="43" fontId="18" fillId="0" borderId="0" applyFont="0" applyFill="0" applyBorder="0" applyAlignment="0" applyProtection="0"/>
    <xf numFmtId="0" fontId="19" fillId="0" borderId="0" applyNumberFormat="0">
      <alignment horizontal="right"/>
    </xf>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0" borderId="0"/>
    <xf numFmtId="0" fontId="9" fillId="0" borderId="0"/>
    <xf numFmtId="43" fontId="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62">
    <xf numFmtId="0" fontId="0" fillId="0" borderId="0" xfId="0"/>
    <xf numFmtId="0" fontId="21" fillId="0" borderId="0" xfId="1229" applyFont="1" applyAlignment="1">
      <alignment vertical="center"/>
    </xf>
    <xf numFmtId="0" fontId="20" fillId="0" borderId="1" xfId="1229" applyFont="1" applyFill="1" applyBorder="1" applyAlignment="1">
      <alignment horizontal="center" vertical="center"/>
    </xf>
    <xf numFmtId="0" fontId="21" fillId="0" borderId="0" xfId="1229" applyFont="1" applyBorder="1" applyAlignment="1">
      <alignment vertical="center"/>
    </xf>
    <xf numFmtId="0" fontId="21" fillId="0" borderId="0" xfId="1229" applyFont="1" applyFill="1" applyBorder="1" applyAlignment="1">
      <alignment vertical="center"/>
    </xf>
    <xf numFmtId="0" fontId="20" fillId="13" borderId="1" xfId="1229" applyFont="1" applyFill="1" applyBorder="1" applyAlignment="1">
      <alignment horizontal="center" vertical="center"/>
    </xf>
    <xf numFmtId="0" fontId="20" fillId="13" borderId="1" xfId="1229" applyFont="1" applyFill="1" applyBorder="1" applyAlignment="1">
      <alignment horizontal="center" vertical="center" wrapText="1"/>
    </xf>
    <xf numFmtId="0" fontId="21" fillId="0" borderId="1" xfId="1229" applyFont="1" applyFill="1" applyBorder="1" applyAlignment="1">
      <alignment horizontal="left" vertical="center" wrapText="1"/>
    </xf>
    <xf numFmtId="0" fontId="20" fillId="13" borderId="1" xfId="1229" applyFont="1" applyFill="1" applyBorder="1" applyAlignment="1">
      <alignment horizontal="left" vertical="center" wrapText="1"/>
    </xf>
    <xf numFmtId="0" fontId="20" fillId="0" borderId="0" xfId="1229" applyFont="1" applyAlignment="1">
      <alignment vertical="center"/>
    </xf>
    <xf numFmtId="0" fontId="21" fillId="0" borderId="1" xfId="1229" applyFont="1" applyBorder="1" applyAlignment="1">
      <alignment vertical="center"/>
    </xf>
    <xf numFmtId="0" fontId="20" fillId="0" borderId="1" xfId="1229" quotePrefix="1" applyFont="1" applyFill="1" applyBorder="1" applyAlignment="1">
      <alignment horizontal="left" vertical="center"/>
    </xf>
    <xf numFmtId="0" fontId="20" fillId="0" borderId="1" xfId="1229" applyFont="1" applyFill="1" applyBorder="1" applyAlignment="1">
      <alignment vertical="center" wrapText="1"/>
    </xf>
    <xf numFmtId="0" fontId="21" fillId="0" borderId="1" xfId="1229" applyFont="1" applyFill="1" applyBorder="1" applyAlignment="1">
      <alignment vertical="center" wrapText="1"/>
    </xf>
    <xf numFmtId="0" fontId="20" fillId="0" borderId="1" xfId="1229" quotePrefix="1" applyFont="1" applyFill="1" applyBorder="1" applyAlignment="1">
      <alignment vertical="center"/>
    </xf>
    <xf numFmtId="0" fontId="20" fillId="0" borderId="1" xfId="1229" applyFont="1" applyBorder="1" applyAlignment="1">
      <alignment horizontal="center" vertical="center"/>
    </xf>
    <xf numFmtId="0" fontId="20" fillId="0" borderId="1" xfId="1229" applyFont="1" applyBorder="1" applyAlignment="1">
      <alignment vertical="center"/>
    </xf>
    <xf numFmtId="0" fontId="20" fillId="0" borderId="6" xfId="1229" applyFont="1" applyBorder="1" applyAlignment="1">
      <alignment vertical="center"/>
    </xf>
    <xf numFmtId="0" fontId="20" fillId="0" borderId="5" xfId="1229" applyFont="1" applyBorder="1" applyAlignment="1">
      <alignment vertical="center"/>
    </xf>
    <xf numFmtId="0" fontId="21" fillId="0" borderId="13" xfId="1229" applyFont="1" applyBorder="1" applyAlignment="1">
      <alignment vertical="center"/>
    </xf>
    <xf numFmtId="0" fontId="21" fillId="0" borderId="2" xfId="1229" applyFont="1" applyBorder="1" applyAlignment="1">
      <alignment vertical="center"/>
    </xf>
    <xf numFmtId="0" fontId="21" fillId="0" borderId="5" xfId="1229" applyFont="1" applyBorder="1" applyAlignment="1">
      <alignment vertical="center"/>
    </xf>
    <xf numFmtId="0" fontId="21" fillId="0" borderId="6" xfId="1229" applyFont="1" applyBorder="1" applyAlignment="1">
      <alignment vertical="center"/>
    </xf>
    <xf numFmtId="0" fontId="21" fillId="0" borderId="8" xfId="1229" applyFont="1" applyBorder="1" applyAlignment="1">
      <alignment vertical="center"/>
    </xf>
    <xf numFmtId="0" fontId="24" fillId="0" borderId="1" xfId="1229" applyFont="1" applyBorder="1" applyAlignment="1">
      <alignment vertical="center"/>
    </xf>
    <xf numFmtId="0" fontId="24" fillId="0" borderId="13" xfId="1229" applyFont="1" applyBorder="1" applyAlignment="1">
      <alignment vertical="center"/>
    </xf>
    <xf numFmtId="0" fontId="9" fillId="18" borderId="0" xfId="0" applyFont="1" applyFill="1"/>
    <xf numFmtId="0" fontId="20" fillId="0" borderId="0" xfId="1229" applyFont="1" applyFill="1" applyBorder="1" applyAlignment="1">
      <alignment vertical="center" wrapText="1"/>
    </xf>
    <xf numFmtId="14" fontId="21" fillId="0" borderId="0" xfId="1229" applyNumberFormat="1" applyFont="1" applyAlignment="1">
      <alignment vertical="center"/>
    </xf>
    <xf numFmtId="0" fontId="21" fillId="0" borderId="10" xfId="1229" applyFont="1" applyBorder="1" applyAlignment="1">
      <alignment vertical="center"/>
    </xf>
    <xf numFmtId="14" fontId="25" fillId="20" borderId="17" xfId="1229" applyNumberFormat="1" applyFont="1" applyFill="1" applyBorder="1" applyAlignment="1">
      <alignment vertical="center"/>
    </xf>
    <xf numFmtId="0" fontId="21" fillId="19" borderId="14" xfId="1229" applyFont="1" applyFill="1" applyBorder="1" applyAlignment="1">
      <alignment vertical="center"/>
    </xf>
    <xf numFmtId="0" fontId="21" fillId="14" borderId="9" xfId="1229" applyFont="1" applyFill="1" applyBorder="1" applyAlignment="1">
      <alignment vertical="center"/>
    </xf>
    <xf numFmtId="0" fontId="21" fillId="15" borderId="9" xfId="1229" applyFont="1" applyFill="1" applyBorder="1" applyAlignment="1">
      <alignment vertical="center"/>
    </xf>
    <xf numFmtId="0" fontId="22" fillId="17" borderId="18" xfId="2" applyNumberFormat="1" applyFont="1" applyFill="1" applyBorder="1" applyAlignment="1">
      <alignment horizontal="center" vertical="center" wrapText="1"/>
    </xf>
    <xf numFmtId="39" fontId="26" fillId="18" borderId="0" xfId="1229" applyNumberFormat="1" applyFont="1" applyFill="1" applyBorder="1" applyAlignment="1">
      <alignment vertical="center" wrapText="1"/>
    </xf>
    <xf numFmtId="39" fontId="11" fillId="18" borderId="1" xfId="1229" applyNumberFormat="1" applyFont="1" applyFill="1" applyBorder="1" applyAlignment="1">
      <alignment horizontal="center" vertical="center"/>
    </xf>
    <xf numFmtId="39" fontId="11" fillId="18" borderId="8" xfId="1229" applyNumberFormat="1" applyFont="1" applyFill="1" applyBorder="1" applyAlignment="1">
      <alignment horizontal="center" vertical="center" wrapText="1"/>
    </xf>
    <xf numFmtId="39" fontId="11" fillId="18" borderId="1" xfId="1229" applyNumberFormat="1" applyFont="1" applyFill="1" applyBorder="1" applyAlignment="1" applyProtection="1">
      <alignment horizontal="center" vertical="center" wrapText="1"/>
      <protection locked="0"/>
    </xf>
    <xf numFmtId="0" fontId="9" fillId="18" borderId="0" xfId="0" applyFont="1" applyFill="1" applyAlignment="1">
      <alignment wrapText="1"/>
    </xf>
    <xf numFmtId="0" fontId="9" fillId="18" borderId="0" xfId="0" applyFont="1" applyFill="1" applyBorder="1" applyAlignment="1">
      <alignment wrapText="1"/>
    </xf>
    <xf numFmtId="38" fontId="11" fillId="18" borderId="11" xfId="2" applyNumberFormat="1" applyFont="1" applyFill="1" applyBorder="1"/>
    <xf numFmtId="39" fontId="11" fillId="18" borderId="3" xfId="1229" applyNumberFormat="1" applyFont="1" applyFill="1" applyBorder="1" applyAlignment="1">
      <alignment horizontal="center" vertical="center" wrapText="1"/>
    </xf>
    <xf numFmtId="0" fontId="28" fillId="0" borderId="1" xfId="1230" applyFont="1" applyFill="1" applyBorder="1" applyAlignment="1">
      <alignment horizontal="left" vertical="center" wrapText="1"/>
    </xf>
    <xf numFmtId="0" fontId="28" fillId="0" borderId="8" xfId="1230" applyFont="1" applyFill="1" applyBorder="1" applyAlignment="1">
      <alignment horizontal="left" vertical="center" wrapText="1"/>
    </xf>
    <xf numFmtId="0" fontId="28" fillId="18" borderId="1" xfId="1230" applyFont="1" applyFill="1" applyBorder="1" applyAlignment="1">
      <alignment horizontal="left" vertical="center" wrapText="1"/>
    </xf>
    <xf numFmtId="0" fontId="29" fillId="18" borderId="1" xfId="1230" applyFont="1" applyFill="1" applyBorder="1" applyAlignment="1">
      <alignment horizontal="left" vertical="center" wrapText="1"/>
    </xf>
    <xf numFmtId="38" fontId="30" fillId="21" borderId="6" xfId="2" applyNumberFormat="1" applyFont="1" applyFill="1" applyBorder="1" applyAlignment="1" applyProtection="1">
      <alignment vertical="center"/>
      <protection locked="0"/>
    </xf>
    <xf numFmtId="38" fontId="30" fillId="22" borderId="6" xfId="2" applyNumberFormat="1" applyFont="1" applyFill="1" applyBorder="1" applyAlignment="1" applyProtection="1">
      <alignment vertical="center"/>
      <protection locked="0"/>
    </xf>
    <xf numFmtId="38" fontId="30" fillId="21" borderId="1" xfId="2" applyNumberFormat="1" applyFont="1" applyFill="1" applyBorder="1" applyAlignment="1" applyProtection="1">
      <alignment vertical="center"/>
      <protection locked="0"/>
    </xf>
    <xf numFmtId="38" fontId="30" fillId="22" borderId="1" xfId="2" applyNumberFormat="1" applyFont="1" applyFill="1" applyBorder="1" applyAlignment="1" applyProtection="1">
      <alignment vertical="center"/>
      <protection locked="0"/>
    </xf>
    <xf numFmtId="38" fontId="29" fillId="18" borderId="1" xfId="2" applyNumberFormat="1" applyFont="1" applyFill="1" applyBorder="1" applyAlignment="1" applyProtection="1">
      <alignment vertical="center"/>
      <protection locked="0"/>
    </xf>
    <xf numFmtId="38" fontId="29" fillId="16" borderId="1" xfId="2" applyNumberFormat="1" applyFont="1" applyFill="1" applyBorder="1" applyAlignment="1" applyProtection="1">
      <alignment vertical="center"/>
      <protection locked="0"/>
    </xf>
    <xf numFmtId="39" fontId="11" fillId="18" borderId="22" xfId="1229" applyNumberFormat="1" applyFont="1" applyFill="1" applyBorder="1" applyAlignment="1">
      <alignment horizontal="center" vertical="center"/>
    </xf>
    <xf numFmtId="39" fontId="11" fillId="18" borderId="20" xfId="1229" applyNumberFormat="1" applyFont="1" applyFill="1" applyBorder="1" applyAlignment="1">
      <alignment horizontal="center" vertical="center"/>
    </xf>
    <xf numFmtId="39" fontId="11" fillId="18" borderId="16" xfId="1229" applyNumberFormat="1" applyFont="1" applyFill="1" applyBorder="1" applyAlignment="1">
      <alignment horizontal="center" vertical="center"/>
    </xf>
    <xf numFmtId="38" fontId="30" fillId="22" borderId="15" xfId="2" applyNumberFormat="1" applyFont="1" applyFill="1" applyBorder="1" applyAlignment="1" applyProtection="1">
      <alignment vertical="center"/>
      <protection locked="0"/>
    </xf>
    <xf numFmtId="38" fontId="30" fillId="21" borderId="15" xfId="2" applyNumberFormat="1" applyFont="1" applyFill="1" applyBorder="1" applyAlignment="1" applyProtection="1">
      <alignment vertical="center"/>
      <protection locked="0"/>
    </xf>
    <xf numFmtId="38" fontId="30" fillId="22" borderId="16" xfId="2" applyNumberFormat="1" applyFont="1" applyFill="1" applyBorder="1" applyAlignment="1" applyProtection="1">
      <alignment vertical="center"/>
      <protection locked="0"/>
    </xf>
    <xf numFmtId="38" fontId="30" fillId="21" borderId="16" xfId="2" applyNumberFormat="1" applyFont="1" applyFill="1" applyBorder="1" applyAlignment="1" applyProtection="1">
      <alignment vertical="center"/>
      <protection locked="0"/>
    </xf>
    <xf numFmtId="38" fontId="29" fillId="18" borderId="16" xfId="2" applyNumberFormat="1" applyFont="1" applyFill="1" applyBorder="1" applyAlignment="1" applyProtection="1">
      <alignment vertical="center"/>
      <protection locked="0"/>
    </xf>
    <xf numFmtId="39" fontId="11" fillId="18" borderId="16" xfId="1229" applyNumberFormat="1" applyFont="1" applyFill="1" applyBorder="1" applyAlignment="1" applyProtection="1">
      <alignment horizontal="center" vertical="center" wrapText="1"/>
      <protection locked="0"/>
    </xf>
    <xf numFmtId="38" fontId="29" fillId="16" borderId="16" xfId="2" applyNumberFormat="1" applyFont="1" applyFill="1" applyBorder="1" applyAlignment="1" applyProtection="1">
      <alignment vertical="center"/>
      <protection locked="0"/>
    </xf>
    <xf numFmtId="39" fontId="27" fillId="18" borderId="23" xfId="1229" applyNumberFormat="1" applyFont="1" applyFill="1" applyBorder="1" applyAlignment="1">
      <alignment horizontal="center" vertical="center" wrapText="1"/>
    </xf>
    <xf numFmtId="0" fontId="27" fillId="0" borderId="1" xfId="1230" applyFont="1" applyFill="1" applyBorder="1" applyAlignment="1">
      <alignment horizontal="center" vertical="center" wrapText="1"/>
    </xf>
    <xf numFmtId="0" fontId="0" fillId="0" borderId="0" xfId="1229" applyFont="1" applyAlignment="1">
      <alignment vertical="center"/>
    </xf>
    <xf numFmtId="0" fontId="0" fillId="18" borderId="0" xfId="1229" applyFont="1" applyFill="1" applyAlignment="1">
      <alignment vertical="center"/>
    </xf>
    <xf numFmtId="0" fontId="28" fillId="0" borderId="1" xfId="1229" applyFont="1" applyFill="1" applyBorder="1" applyAlignment="1">
      <alignment horizontal="center" vertical="center"/>
    </xf>
    <xf numFmtId="37" fontId="33" fillId="0" borderId="1" xfId="1229" applyNumberFormat="1" applyFont="1" applyFill="1" applyBorder="1" applyAlignment="1">
      <alignment horizontal="center" vertical="center" wrapText="1"/>
    </xf>
    <xf numFmtId="0" fontId="9" fillId="0" borderId="0" xfId="1229" applyFont="1" applyAlignment="1">
      <alignment vertical="center"/>
    </xf>
    <xf numFmtId="0" fontId="32" fillId="0" borderId="0" xfId="1229" applyFont="1" applyAlignment="1">
      <alignment vertical="center"/>
    </xf>
    <xf numFmtId="0" fontId="27" fillId="0" borderId="1" xfId="1230" applyFont="1" applyFill="1" applyBorder="1" applyAlignment="1">
      <alignment vertical="center"/>
    </xf>
    <xf numFmtId="3" fontId="34" fillId="0" borderId="1" xfId="1230" applyNumberFormat="1" applyFont="1" applyFill="1" applyBorder="1" applyAlignment="1">
      <alignment horizontal="center"/>
    </xf>
    <xf numFmtId="0" fontId="27" fillId="0" borderId="1" xfId="1230" applyFont="1" applyFill="1" applyBorder="1" applyAlignment="1">
      <alignment vertical="center" wrapText="1"/>
    </xf>
    <xf numFmtId="174" fontId="11" fillId="0" borderId="1" xfId="1230" applyNumberFormat="1" applyFont="1" applyFill="1" applyBorder="1" applyAlignment="1">
      <alignment horizontal="center" vertical="center"/>
    </xf>
    <xf numFmtId="174" fontId="11" fillId="0" borderId="1" xfId="1230" applyNumberFormat="1" applyFont="1" applyBorder="1" applyAlignment="1">
      <alignment horizontal="center" vertical="center"/>
    </xf>
    <xf numFmtId="0" fontId="27" fillId="0" borderId="4" xfId="1230" applyFont="1" applyFill="1" applyBorder="1" applyAlignment="1">
      <alignment horizontal="left" vertical="center"/>
    </xf>
    <xf numFmtId="0" fontId="27" fillId="0" borderId="5" xfId="1230" applyFont="1" applyFill="1" applyBorder="1" applyAlignment="1">
      <alignment horizontal="left" vertical="center"/>
    </xf>
    <xf numFmtId="0" fontId="33" fillId="0" borderId="1" xfId="1229" applyFont="1" applyFill="1" applyBorder="1" applyAlignment="1">
      <alignment horizontal="center" vertical="center" wrapText="1"/>
    </xf>
    <xf numFmtId="39" fontId="9" fillId="0" borderId="1" xfId="1229" applyNumberFormat="1" applyFont="1" applyFill="1" applyBorder="1" applyAlignment="1">
      <alignment horizontal="left" vertical="center" wrapText="1"/>
    </xf>
    <xf numFmtId="0" fontId="33" fillId="0" borderId="1" xfId="1229" applyFont="1" applyFill="1" applyBorder="1" applyAlignment="1">
      <alignment horizontal="left" vertical="center" wrapText="1"/>
    </xf>
    <xf numFmtId="0" fontId="33" fillId="0" borderId="1" xfId="1229" applyFont="1" applyFill="1" applyBorder="1" applyAlignment="1">
      <alignment horizontal="center" vertical="center" wrapText="1"/>
    </xf>
    <xf numFmtId="0" fontId="33" fillId="0" borderId="3" xfId="1229" applyFont="1" applyFill="1" applyBorder="1" applyAlignment="1">
      <alignment horizontal="center" vertical="center" wrapText="1"/>
    </xf>
    <xf numFmtId="0" fontId="36" fillId="0" borderId="0" xfId="1229" applyFont="1" applyAlignment="1">
      <alignment horizontal="left" vertical="center"/>
    </xf>
    <xf numFmtId="0" fontId="36" fillId="0" borderId="1" xfId="1229" applyFont="1" applyFill="1" applyBorder="1" applyAlignment="1">
      <alignment horizontal="center" vertical="center" wrapText="1"/>
    </xf>
    <xf numFmtId="0" fontId="37" fillId="0" borderId="1" xfId="1229" applyFont="1" applyFill="1" applyBorder="1" applyAlignment="1">
      <alignment vertical="center" wrapText="1"/>
    </xf>
    <xf numFmtId="37" fontId="37" fillId="0" borderId="1" xfId="1229" applyNumberFormat="1" applyFont="1" applyFill="1" applyBorder="1" applyAlignment="1" applyProtection="1">
      <alignment horizontal="center" vertical="center" wrapText="1"/>
      <protection locked="0"/>
    </xf>
    <xf numFmtId="37" fontId="37" fillId="0" borderId="1" xfId="1229" applyNumberFormat="1" applyFont="1" applyFill="1" applyBorder="1" applyAlignment="1">
      <alignment horizontal="center" vertical="center" wrapText="1"/>
    </xf>
    <xf numFmtId="10" fontId="37" fillId="0" borderId="1" xfId="1229" quotePrefix="1" applyNumberFormat="1" applyFont="1" applyFill="1" applyBorder="1" applyAlignment="1">
      <alignment horizontal="center" vertical="center" wrapText="1"/>
    </xf>
    <xf numFmtId="3" fontId="37" fillId="0" borderId="1" xfId="1229" applyNumberFormat="1" applyFont="1" applyFill="1" applyBorder="1" applyAlignment="1">
      <alignment horizontal="center" vertical="center" wrapText="1"/>
    </xf>
    <xf numFmtId="10" fontId="37" fillId="0" borderId="1" xfId="1229" applyNumberFormat="1" applyFont="1" applyFill="1" applyBorder="1" applyAlignment="1">
      <alignment horizontal="center" vertical="center" wrapText="1"/>
    </xf>
    <xf numFmtId="0" fontId="37" fillId="23" borderId="1" xfId="1229" applyFont="1" applyFill="1" applyBorder="1" applyAlignment="1">
      <alignment horizontal="justify" vertical="center" wrapText="1"/>
    </xf>
    <xf numFmtId="0" fontId="37" fillId="23" borderId="1" xfId="1229" applyFont="1" applyFill="1" applyBorder="1" applyAlignment="1">
      <alignment vertical="center" wrapText="1"/>
    </xf>
    <xf numFmtId="37" fontId="37" fillId="23" borderId="1" xfId="1229" applyNumberFormat="1" applyFont="1" applyFill="1" applyBorder="1" applyAlignment="1" applyProtection="1">
      <alignment horizontal="center" vertical="center" wrapText="1"/>
      <protection locked="0"/>
    </xf>
    <xf numFmtId="37" fontId="37" fillId="23" borderId="1" xfId="1229" applyNumberFormat="1" applyFont="1" applyFill="1" applyBorder="1" applyAlignment="1">
      <alignment horizontal="center" vertical="center" wrapText="1"/>
    </xf>
    <xf numFmtId="0" fontId="37" fillId="23" borderId="1" xfId="1229" applyFont="1" applyFill="1" applyBorder="1" applyAlignment="1">
      <alignment horizontal="center" vertical="center" wrapText="1"/>
    </xf>
    <xf numFmtId="3" fontId="37" fillId="0" borderId="1" xfId="1229" applyNumberFormat="1" applyFont="1" applyBorder="1" applyAlignment="1">
      <alignment horizontal="center" vertical="center" wrapText="1"/>
    </xf>
    <xf numFmtId="0" fontId="36" fillId="0" borderId="1" xfId="1229" applyFont="1" applyFill="1" applyBorder="1" applyAlignment="1">
      <alignment horizontal="justify" vertical="center" wrapText="1"/>
    </xf>
    <xf numFmtId="37" fontId="37" fillId="0" borderId="1" xfId="1229" applyNumberFormat="1" applyFont="1" applyBorder="1" applyAlignment="1">
      <alignment horizontal="center" vertical="center" wrapText="1"/>
    </xf>
    <xf numFmtId="3" fontId="37" fillId="23" borderId="1" xfId="1229" applyNumberFormat="1" applyFont="1" applyFill="1" applyBorder="1" applyAlignment="1">
      <alignment horizontal="justify" vertical="center" wrapText="1"/>
    </xf>
    <xf numFmtId="3" fontId="37" fillId="0" borderId="26" xfId="1229" applyNumberFormat="1" applyFont="1" applyFill="1" applyBorder="1" applyAlignment="1">
      <alignment horizontal="center" vertical="center" wrapText="1"/>
    </xf>
    <xf numFmtId="0" fontId="26" fillId="0" borderId="0" xfId="1229" applyFont="1" applyFill="1" applyAlignment="1">
      <alignment horizontal="center" vertical="center"/>
    </xf>
    <xf numFmtId="37" fontId="33" fillId="16" borderId="1" xfId="1229" applyNumberFormat="1" applyFont="1" applyFill="1" applyBorder="1" applyAlignment="1">
      <alignment horizontal="center" vertical="center" wrapText="1"/>
    </xf>
    <xf numFmtId="0" fontId="41" fillId="0" borderId="0" xfId="1229" applyFont="1" applyAlignment="1">
      <alignment horizontal="justify" vertical="center"/>
    </xf>
    <xf numFmtId="0" fontId="39" fillId="0" borderId="0" xfId="1229" applyFont="1" applyAlignment="1">
      <alignment vertical="center"/>
    </xf>
    <xf numFmtId="10" fontId="33" fillId="0" borderId="1" xfId="1229" applyNumberFormat="1" applyFont="1" applyFill="1" applyBorder="1" applyAlignment="1">
      <alignment horizontal="center" vertical="center" wrapText="1"/>
    </xf>
    <xf numFmtId="38" fontId="28" fillId="0" borderId="1" xfId="2" applyNumberFormat="1" applyFont="1" applyFill="1" applyBorder="1" applyAlignment="1" applyProtection="1">
      <alignment horizontal="centerContinuous" vertical="center" wrapText="1"/>
      <protection locked="0"/>
    </xf>
    <xf numFmtId="175" fontId="27" fillId="0" borderId="1" xfId="2" applyNumberFormat="1" applyFont="1" applyFill="1" applyBorder="1" applyAlignment="1">
      <alignment horizontal="center" vertical="center" wrapText="1"/>
    </xf>
    <xf numFmtId="175" fontId="27" fillId="0" borderId="1" xfId="2" applyNumberFormat="1" applyFont="1" applyFill="1" applyBorder="1" applyAlignment="1" applyProtection="1">
      <alignment horizontal="center" vertical="center" wrapText="1"/>
      <protection locked="0"/>
    </xf>
    <xf numFmtId="175" fontId="28" fillId="0" borderId="1" xfId="2" applyNumberFormat="1" applyFont="1" applyFill="1" applyBorder="1" applyAlignment="1" applyProtection="1">
      <alignment horizontal="center" vertical="center" wrapText="1"/>
      <protection locked="0"/>
    </xf>
    <xf numFmtId="0" fontId="33" fillId="0" borderId="1" xfId="1229" applyFont="1" applyFill="1" applyBorder="1" applyAlignment="1">
      <alignment horizontal="justify" vertical="center" wrapText="1"/>
    </xf>
    <xf numFmtId="175" fontId="33" fillId="0" borderId="1" xfId="1229" applyNumberFormat="1" applyFont="1" applyFill="1" applyBorder="1" applyAlignment="1">
      <alignment horizontal="center" vertical="center"/>
    </xf>
    <xf numFmtId="0" fontId="39" fillId="0" borderId="0" xfId="1229" applyFont="1" applyBorder="1" applyAlignment="1">
      <alignment horizontal="justify" vertical="center" wrapText="1"/>
    </xf>
    <xf numFmtId="0" fontId="9" fillId="0" borderId="0" xfId="1229" applyFont="1" applyBorder="1" applyAlignment="1">
      <alignment horizontal="justify" vertical="center" wrapText="1"/>
    </xf>
    <xf numFmtId="0" fontId="39" fillId="0" borderId="0" xfId="1229" applyFont="1" applyBorder="1" applyAlignment="1">
      <alignment horizontal="justify" vertical="center"/>
    </xf>
    <xf numFmtId="37" fontId="33" fillId="0" borderId="3" xfId="1229" applyNumberFormat="1" applyFont="1" applyFill="1" applyBorder="1" applyAlignment="1">
      <alignment horizontal="center" vertical="center" wrapText="1"/>
    </xf>
    <xf numFmtId="176" fontId="33" fillId="0" borderId="3" xfId="1229" applyNumberFormat="1" applyFont="1" applyFill="1" applyBorder="1" applyAlignment="1">
      <alignment horizontal="center" vertical="center" wrapText="1"/>
    </xf>
    <xf numFmtId="0" fontId="33" fillId="0" borderId="0" xfId="1229" applyFont="1" applyFill="1" applyBorder="1" applyAlignment="1">
      <alignment vertical="center" wrapText="1"/>
    </xf>
    <xf numFmtId="0" fontId="9" fillId="0" borderId="0" xfId="1229" applyFont="1" applyBorder="1" applyAlignment="1">
      <alignment vertical="center"/>
    </xf>
    <xf numFmtId="0" fontId="11" fillId="0" borderId="1" xfId="1229" applyFont="1" applyFill="1" applyBorder="1" applyAlignment="1">
      <alignment horizontal="center" vertical="center"/>
    </xf>
    <xf numFmtId="0" fontId="11" fillId="0" borderId="1" xfId="1229" applyFont="1" applyFill="1" applyBorder="1" applyAlignment="1">
      <alignment vertical="center"/>
    </xf>
    <xf numFmtId="3" fontId="9" fillId="0" borderId="1" xfId="1229" applyNumberFormat="1" applyFont="1" applyFill="1" applyBorder="1" applyAlignment="1" applyProtection="1">
      <alignment horizontal="center" vertical="center"/>
      <protection locked="0"/>
    </xf>
    <xf numFmtId="3" fontId="9" fillId="0" borderId="1" xfId="1229" applyNumberFormat="1" applyFont="1" applyFill="1" applyBorder="1" applyAlignment="1">
      <alignment horizontal="center" vertical="center"/>
    </xf>
    <xf numFmtId="0" fontId="26" fillId="0" borderId="0" xfId="1229" applyFont="1" applyFill="1" applyAlignment="1">
      <alignment vertical="center"/>
    </xf>
    <xf numFmtId="0" fontId="39" fillId="0" borderId="0" xfId="1229" applyFont="1" applyBorder="1" applyAlignment="1">
      <alignment horizontal="justify" vertical="top" wrapText="1"/>
    </xf>
    <xf numFmtId="0" fontId="9" fillId="0" borderId="0" xfId="1229" applyFont="1" applyAlignment="1">
      <alignment vertical="top"/>
    </xf>
    <xf numFmtId="0" fontId="26" fillId="0" borderId="0" xfId="1229" applyFont="1" applyAlignment="1">
      <alignment vertical="center"/>
    </xf>
    <xf numFmtId="0" fontId="23" fillId="0" borderId="0" xfId="1229" applyFont="1" applyFill="1" applyAlignment="1">
      <alignment horizontal="left" vertical="top" wrapText="1"/>
    </xf>
    <xf numFmtId="0" fontId="9" fillId="0" borderId="0" xfId="1229" applyFont="1" applyAlignment="1">
      <alignment vertical="top" wrapText="1"/>
    </xf>
    <xf numFmtId="177" fontId="28" fillId="0" borderId="1" xfId="1229" applyNumberFormat="1" applyFont="1" applyFill="1" applyBorder="1" applyAlignment="1" applyProtection="1">
      <alignment horizontal="center" vertical="center"/>
      <protection locked="0"/>
    </xf>
    <xf numFmtId="177" fontId="28" fillId="0" borderId="1" xfId="1229" applyNumberFormat="1" applyFont="1" applyBorder="1" applyAlignment="1">
      <alignment horizontal="center" vertical="center"/>
    </xf>
    <xf numFmtId="0" fontId="28" fillId="0" borderId="0" xfId="1229" applyFont="1" applyFill="1" applyAlignment="1">
      <alignment vertical="center"/>
    </xf>
    <xf numFmtId="0" fontId="28" fillId="0" borderId="0" xfId="1229" applyFont="1" applyAlignment="1">
      <alignment vertical="center"/>
    </xf>
    <xf numFmtId="0" fontId="27" fillId="0" borderId="0" xfId="1229" applyFont="1" applyFill="1" applyAlignment="1">
      <alignment horizontal="right" vertical="center"/>
    </xf>
    <xf numFmtId="37" fontId="27" fillId="0" borderId="1" xfId="1229" applyNumberFormat="1" applyFont="1" applyBorder="1" applyAlignment="1">
      <alignment horizontal="center" vertical="center"/>
    </xf>
    <xf numFmtId="0" fontId="44" fillId="0" borderId="1" xfId="1229" applyFont="1" applyFill="1" applyBorder="1" applyAlignment="1">
      <alignment horizontal="center" vertical="center"/>
    </xf>
    <xf numFmtId="0" fontId="44" fillId="0" borderId="1" xfId="1229" applyFont="1" applyFill="1" applyBorder="1" applyAlignment="1">
      <alignment vertical="center"/>
    </xf>
    <xf numFmtId="0" fontId="0" fillId="0" borderId="1" xfId="1229" applyFont="1" applyFill="1" applyBorder="1" applyAlignment="1" applyProtection="1">
      <alignment horizontal="center" vertical="center"/>
      <protection locked="0"/>
    </xf>
    <xf numFmtId="0" fontId="12" fillId="0" borderId="1" xfId="1229" applyFont="1" applyFill="1" applyBorder="1" applyAlignment="1">
      <alignment horizontal="center" vertical="center"/>
    </xf>
    <xf numFmtId="14" fontId="0" fillId="0" borderId="1" xfId="1229" applyNumberFormat="1" applyFont="1" applyFill="1" applyBorder="1" applyAlignment="1" applyProtection="1">
      <alignment horizontal="center" vertical="center"/>
      <protection locked="0"/>
    </xf>
    <xf numFmtId="0" fontId="32" fillId="0" borderId="1" xfId="1229" applyFont="1" applyFill="1" applyBorder="1" applyAlignment="1">
      <alignment vertical="center"/>
    </xf>
    <xf numFmtId="0" fontId="0" fillId="0" borderId="1" xfId="1229" applyFont="1" applyFill="1" applyBorder="1" applyAlignment="1">
      <alignment horizontal="center" vertical="center"/>
    </xf>
    <xf numFmtId="0" fontId="32" fillId="0" borderId="0" xfId="1229" applyFont="1" applyAlignment="1">
      <alignment horizontal="left" vertical="center"/>
    </xf>
    <xf numFmtId="0" fontId="36" fillId="0" borderId="0" xfId="1229" applyFont="1" applyFill="1" applyBorder="1" applyAlignment="1">
      <alignment horizontal="center" vertical="center" wrapText="1"/>
    </xf>
    <xf numFmtId="0" fontId="44" fillId="0" borderId="0" xfId="1229" applyFont="1" applyFill="1" applyBorder="1" applyAlignment="1">
      <alignment horizontal="center" vertical="center"/>
    </xf>
    <xf numFmtId="0" fontId="12" fillId="0" borderId="0" xfId="1229" applyFont="1" applyFill="1" applyBorder="1" applyAlignment="1">
      <alignment horizontal="center" vertical="center"/>
    </xf>
    <xf numFmtId="0" fontId="45" fillId="0" borderId="1" xfId="1229" applyFont="1" applyFill="1" applyBorder="1" applyAlignment="1" applyProtection="1">
      <alignment horizontal="center" vertical="center" wrapText="1"/>
      <protection locked="0"/>
    </xf>
    <xf numFmtId="0" fontId="45" fillId="0" borderId="1" xfId="1229" applyFont="1" applyBorder="1" applyAlignment="1">
      <alignment horizontal="center" vertical="center" wrapText="1"/>
    </xf>
    <xf numFmtId="0" fontId="45" fillId="23" borderId="1" xfId="1229" applyFont="1" applyFill="1" applyBorder="1" applyAlignment="1">
      <alignment horizontal="center" vertical="center" wrapText="1"/>
    </xf>
    <xf numFmtId="14" fontId="45" fillId="0" borderId="1" xfId="1229" applyNumberFormat="1" applyFont="1" applyFill="1" applyBorder="1" applyAlignment="1">
      <alignment vertical="center" wrapText="1"/>
    </xf>
    <xf numFmtId="0" fontId="27" fillId="0" borderId="4" xfId="1230" applyFont="1" applyFill="1" applyBorder="1" applyAlignment="1">
      <alignment vertical="center"/>
    </xf>
    <xf numFmtId="174" fontId="11" fillId="0" borderId="5" xfId="1230" applyNumberFormat="1" applyFont="1" applyFill="1" applyBorder="1" applyAlignment="1">
      <alignment horizontal="center" vertical="center"/>
    </xf>
    <xf numFmtId="39" fontId="9" fillId="18" borderId="1" xfId="1229" applyNumberFormat="1" applyFont="1" applyFill="1" applyBorder="1" applyAlignment="1">
      <alignment horizontal="left" vertical="center" wrapText="1"/>
    </xf>
    <xf numFmtId="0" fontId="33" fillId="0" borderId="1" xfId="1229" applyFont="1" applyFill="1" applyBorder="1" applyAlignment="1">
      <alignment horizontal="center" vertical="center" wrapText="1"/>
    </xf>
    <xf numFmtId="0" fontId="35" fillId="0" borderId="1" xfId="1229" applyFont="1" applyFill="1" applyBorder="1" applyAlignment="1">
      <alignment horizontal="center" vertical="center" wrapText="1"/>
    </xf>
    <xf numFmtId="0" fontId="33" fillId="0" borderId="1" xfId="1229" applyFont="1" applyFill="1" applyBorder="1" applyAlignment="1">
      <alignment horizontal="justify" vertical="center" wrapText="1"/>
    </xf>
    <xf numFmtId="38" fontId="11" fillId="16" borderId="17" xfId="2" applyNumberFormat="1" applyFont="1" applyFill="1" applyBorder="1"/>
    <xf numFmtId="0" fontId="36" fillId="18" borderId="1" xfId="1229" applyFont="1" applyFill="1" applyBorder="1" applyAlignment="1">
      <alignment vertical="center" wrapText="1"/>
    </xf>
    <xf numFmtId="0" fontId="33" fillId="0" borderId="1" xfId="1229" applyFont="1" applyFill="1" applyBorder="1" applyAlignment="1">
      <alignment horizontal="center" vertical="center" wrapText="1"/>
    </xf>
    <xf numFmtId="0" fontId="40" fillId="0" borderId="1" xfId="1229" applyFont="1" applyFill="1" applyBorder="1" applyAlignment="1">
      <alignment horizontal="left" vertical="center" wrapText="1" indent="2"/>
    </xf>
    <xf numFmtId="0" fontId="28" fillId="0" borderId="1" xfId="1229" applyFont="1" applyFill="1" applyBorder="1" applyAlignment="1">
      <alignment horizontal="left" vertical="center" indent="2"/>
    </xf>
    <xf numFmtId="0" fontId="33" fillId="18" borderId="0" xfId="1229" applyFont="1" applyFill="1" applyBorder="1" applyAlignment="1">
      <alignment horizontal="center" vertical="center" wrapText="1"/>
    </xf>
    <xf numFmtId="38" fontId="0" fillId="0" borderId="0" xfId="1229" applyNumberFormat="1" applyFont="1" applyBorder="1" applyAlignment="1">
      <alignment horizontal="center" vertical="center"/>
    </xf>
    <xf numFmtId="0" fontId="33" fillId="0" borderId="1" xfId="1229" applyFont="1" applyFill="1" applyBorder="1" applyAlignment="1">
      <alignment horizontal="center" vertical="center" wrapText="1"/>
    </xf>
    <xf numFmtId="0" fontId="27" fillId="0" borderId="1" xfId="1230" applyFont="1" applyFill="1" applyBorder="1" applyAlignment="1">
      <alignment horizontal="center" vertical="center" wrapText="1"/>
    </xf>
    <xf numFmtId="178" fontId="11" fillId="0" borderId="1" xfId="1230" applyNumberFormat="1" applyFont="1" applyBorder="1" applyAlignment="1">
      <alignment horizontal="center" vertical="center"/>
    </xf>
    <xf numFmtId="0" fontId="33" fillId="0" borderId="1" xfId="1229" applyFont="1" applyFill="1" applyBorder="1" applyAlignment="1">
      <alignment horizontal="center" vertical="center" wrapText="1"/>
    </xf>
    <xf numFmtId="0" fontId="33" fillId="0" borderId="1" xfId="1229" applyFont="1" applyFill="1" applyBorder="1" applyAlignment="1">
      <alignment horizontal="justify" vertical="center" wrapText="1"/>
    </xf>
    <xf numFmtId="0" fontId="32" fillId="0" borderId="1" xfId="1229" applyFont="1" applyBorder="1" applyAlignment="1">
      <alignment vertical="center"/>
    </xf>
    <xf numFmtId="0" fontId="44" fillId="0" borderId="1" xfId="1229" applyFont="1" applyBorder="1" applyAlignment="1">
      <alignment vertical="center"/>
    </xf>
    <xf numFmtId="0" fontId="33" fillId="0" borderId="1" xfId="1229" applyFont="1" applyFill="1" applyBorder="1" applyAlignment="1">
      <alignment horizontal="center" vertical="center" wrapText="1"/>
    </xf>
    <xf numFmtId="0" fontId="36" fillId="0" borderId="1" xfId="1229" applyFont="1" applyFill="1" applyBorder="1" applyAlignment="1">
      <alignment horizontal="center" vertical="center" wrapText="1"/>
    </xf>
    <xf numFmtId="0" fontId="36" fillId="0" borderId="0" xfId="1229" applyFont="1" applyAlignment="1">
      <alignment horizontal="center" vertical="center"/>
    </xf>
    <xf numFmtId="0" fontId="26" fillId="0" borderId="0" xfId="1229" applyFont="1" applyAlignment="1">
      <alignment horizontal="center" vertical="center"/>
    </xf>
    <xf numFmtId="0" fontId="11" fillId="0" borderId="0" xfId="1229" applyFont="1" applyAlignment="1">
      <alignment horizontal="center" vertical="center"/>
    </xf>
    <xf numFmtId="0" fontId="33" fillId="0" borderId="1" xfId="1229" applyFont="1" applyFill="1" applyBorder="1" applyAlignment="1">
      <alignment horizontal="justify" vertical="center" wrapText="1"/>
    </xf>
    <xf numFmtId="0" fontId="27" fillId="0" borderId="1" xfId="1229" applyFont="1" applyFill="1" applyBorder="1" applyAlignment="1">
      <alignment horizontal="center" vertical="center"/>
    </xf>
    <xf numFmtId="0" fontId="27" fillId="0" borderId="1" xfId="1229" applyFont="1" applyFill="1" applyBorder="1" applyAlignment="1">
      <alignment horizontal="left" vertical="center"/>
    </xf>
    <xf numFmtId="0" fontId="11" fillId="0" borderId="1" xfId="1229" applyFont="1" applyFill="1" applyBorder="1" applyAlignment="1">
      <alignment horizontal="center" vertical="center" wrapText="1"/>
    </xf>
    <xf numFmtId="0" fontId="45" fillId="0" borderId="1" xfId="1229" applyFont="1" applyFill="1" applyBorder="1" applyAlignment="1">
      <alignment horizontal="center" vertical="center" wrapText="1"/>
    </xf>
    <xf numFmtId="0" fontId="45" fillId="0" borderId="1" xfId="1229" applyFont="1" applyFill="1" applyBorder="1" applyAlignment="1">
      <alignment vertical="center" wrapText="1"/>
    </xf>
    <xf numFmtId="0" fontId="20" fillId="0" borderId="1" xfId="1229" applyFont="1" applyBorder="1" applyAlignment="1">
      <alignment horizontal="left" vertical="center"/>
    </xf>
    <xf numFmtId="0" fontId="20" fillId="0" borderId="16" xfId="1229" applyFont="1" applyBorder="1" applyAlignment="1">
      <alignment horizontal="left" vertical="center"/>
    </xf>
    <xf numFmtId="0" fontId="20" fillId="0" borderId="22" xfId="1229" applyFont="1" applyBorder="1" applyAlignment="1">
      <alignment horizontal="left" vertical="center"/>
    </xf>
    <xf numFmtId="0" fontId="20" fillId="0" borderId="20" xfId="1229" applyFont="1" applyBorder="1" applyAlignment="1">
      <alignment horizontal="left" vertical="center"/>
    </xf>
    <xf numFmtId="0" fontId="20" fillId="0" borderId="23" xfId="1229" applyFont="1" applyBorder="1" applyAlignment="1">
      <alignment horizontal="left" vertical="center"/>
    </xf>
    <xf numFmtId="0" fontId="20" fillId="0" borderId="21" xfId="1229" applyFont="1" applyBorder="1" applyAlignment="1">
      <alignment horizontal="left" vertical="center"/>
    </xf>
    <xf numFmtId="0" fontId="20" fillId="0" borderId="4" xfId="1229" applyFont="1" applyBorder="1" applyAlignment="1">
      <alignment horizontal="left" vertical="center"/>
    </xf>
    <xf numFmtId="0" fontId="20" fillId="0" borderId="5" xfId="1229" applyFont="1" applyBorder="1" applyAlignment="1">
      <alignment horizontal="left" vertical="center"/>
    </xf>
    <xf numFmtId="0" fontId="20" fillId="0" borderId="15" xfId="1229" applyFont="1" applyBorder="1" applyAlignment="1">
      <alignment horizontal="left" vertical="center"/>
    </xf>
    <xf numFmtId="0" fontId="33" fillId="0" borderId="1" xfId="1229" applyFont="1" applyFill="1" applyBorder="1" applyAlignment="1">
      <alignment horizontal="center" vertical="center" wrapText="1"/>
    </xf>
    <xf numFmtId="0" fontId="35" fillId="0" borderId="1" xfId="1229" applyFont="1" applyFill="1" applyBorder="1" applyAlignment="1">
      <alignment horizontal="center" vertical="center" wrapText="1"/>
    </xf>
    <xf numFmtId="0" fontId="35" fillId="0" borderId="8" xfId="1229" applyFont="1" applyFill="1" applyBorder="1" applyAlignment="1">
      <alignment horizontal="center" vertical="center" wrapText="1"/>
    </xf>
    <xf numFmtId="0" fontId="35" fillId="0" borderId="3" xfId="1229" applyFont="1" applyFill="1" applyBorder="1" applyAlignment="1">
      <alignment horizontal="center" vertical="center" wrapText="1"/>
    </xf>
    <xf numFmtId="39" fontId="11" fillId="18" borderId="24" xfId="1229" applyNumberFormat="1" applyFont="1" applyFill="1" applyBorder="1" applyAlignment="1">
      <alignment horizontal="center" vertical="center" wrapText="1"/>
    </xf>
    <xf numFmtId="39" fontId="11" fillId="18" borderId="3" xfId="1229" applyNumberFormat="1" applyFont="1" applyFill="1" applyBorder="1" applyAlignment="1">
      <alignment horizontal="center" vertical="center" wrapText="1"/>
    </xf>
    <xf numFmtId="0" fontId="47" fillId="18" borderId="0" xfId="1229" applyFont="1" applyFill="1" applyAlignment="1">
      <alignment horizontal="center" vertical="center"/>
    </xf>
    <xf numFmtId="0" fontId="23" fillId="18" borderId="0" xfId="1229" applyFont="1" applyFill="1" applyAlignment="1">
      <alignment horizontal="left" vertical="top" wrapText="1"/>
    </xf>
    <xf numFmtId="0" fontId="45" fillId="0" borderId="1" xfId="1229" applyFont="1" applyFill="1" applyBorder="1" applyAlignment="1">
      <alignment horizontal="center" vertical="center" wrapText="1"/>
    </xf>
    <xf numFmtId="0" fontId="26" fillId="0" borderId="0" xfId="1229" applyFont="1" applyAlignment="1">
      <alignment horizontal="center" vertical="center"/>
    </xf>
    <xf numFmtId="0" fontId="46" fillId="0" borderId="1" xfId="1229" applyFont="1" applyFill="1" applyBorder="1" applyAlignment="1">
      <alignment horizontal="center" vertical="center" wrapText="1"/>
    </xf>
    <xf numFmtId="0" fontId="11" fillId="0" borderId="0" xfId="1229" applyFont="1" applyAlignment="1">
      <alignment horizontal="center" vertical="center"/>
    </xf>
    <xf numFmtId="0" fontId="44" fillId="0" borderId="1" xfId="1229" applyFont="1" applyFill="1" applyBorder="1" applyAlignment="1">
      <alignment horizontal="center" vertical="center"/>
    </xf>
    <xf numFmtId="0" fontId="32" fillId="0" borderId="0" xfId="1229" applyFont="1" applyAlignment="1">
      <alignment horizontal="left" vertical="center"/>
    </xf>
    <xf numFmtId="0" fontId="26" fillId="0" borderId="0" xfId="1229" applyFont="1" applyFill="1" applyAlignment="1">
      <alignment horizontal="center" vertical="center"/>
    </xf>
    <xf numFmtId="0" fontId="23" fillId="0" borderId="0" xfId="1229" applyFont="1" applyFill="1" applyAlignment="1">
      <alignment horizontal="left" vertical="top" wrapText="1"/>
    </xf>
    <xf numFmtId="0" fontId="45" fillId="0" borderId="1" xfId="1229" applyFont="1" applyFill="1" applyBorder="1" applyAlignment="1">
      <alignment vertical="center" wrapText="1"/>
    </xf>
    <xf numFmtId="0" fontId="45" fillId="0" borderId="4" xfId="1229" applyFont="1" applyFill="1" applyBorder="1" applyAlignment="1">
      <alignment horizontal="left" vertical="center" wrapText="1"/>
    </xf>
    <xf numFmtId="0" fontId="45" fillId="0" borderId="6" xfId="1229" applyFont="1" applyFill="1" applyBorder="1" applyAlignment="1">
      <alignment horizontal="left" vertical="center" wrapText="1"/>
    </xf>
    <xf numFmtId="0" fontId="27" fillId="0" borderId="1" xfId="1229" applyFont="1" applyFill="1" applyBorder="1" applyAlignment="1">
      <alignment horizontal="center" vertical="center"/>
    </xf>
    <xf numFmtId="0" fontId="27" fillId="0" borderId="1" xfId="1229" applyFont="1" applyFill="1" applyBorder="1" applyAlignment="1">
      <alignment horizontal="left" vertical="center" wrapText="1"/>
    </xf>
    <xf numFmtId="0" fontId="27" fillId="0" borderId="1" xfId="1229" applyFont="1" applyFill="1" applyBorder="1" applyAlignment="1">
      <alignment horizontal="left" vertical="center"/>
    </xf>
    <xf numFmtId="0" fontId="11" fillId="0" borderId="1" xfId="1229" applyFont="1" applyFill="1" applyBorder="1" applyAlignment="1">
      <alignment horizontal="center" vertical="center" wrapText="1"/>
    </xf>
    <xf numFmtId="0" fontId="9" fillId="0" borderId="0" xfId="1229" applyFont="1" applyAlignment="1">
      <alignment horizontal="left" vertical="center"/>
    </xf>
    <xf numFmtId="0" fontId="33" fillId="0" borderId="26" xfId="1229" applyFont="1" applyFill="1" applyBorder="1" applyAlignment="1">
      <alignment horizontal="center" vertical="center" wrapText="1"/>
    </xf>
    <xf numFmtId="0" fontId="33" fillId="0" borderId="3" xfId="1229" applyFont="1" applyFill="1" applyBorder="1" applyAlignment="1">
      <alignment horizontal="center" vertical="center" wrapText="1"/>
    </xf>
    <xf numFmtId="0" fontId="33" fillId="0" borderId="28" xfId="1229" applyFont="1" applyFill="1" applyBorder="1" applyAlignment="1">
      <alignment horizontal="center" vertical="center" wrapText="1"/>
    </xf>
    <xf numFmtId="0" fontId="33" fillId="0" borderId="29" xfId="1229" applyFont="1" applyFill="1" applyBorder="1" applyAlignment="1">
      <alignment horizontal="center" vertical="center" wrapText="1"/>
    </xf>
    <xf numFmtId="0" fontId="33" fillId="0" borderId="7" xfId="1229" applyFont="1" applyFill="1" applyBorder="1" applyAlignment="1">
      <alignment horizontal="center" vertical="center" wrapText="1"/>
    </xf>
    <xf numFmtId="0" fontId="33" fillId="0" borderId="30" xfId="1229" applyFont="1" applyFill="1" applyBorder="1" applyAlignment="1">
      <alignment horizontal="center" vertical="center" wrapText="1"/>
    </xf>
    <xf numFmtId="0" fontId="33" fillId="0" borderId="31" xfId="1229" applyFont="1" applyFill="1" applyBorder="1" applyAlignment="1">
      <alignment horizontal="center" vertical="center" wrapText="1"/>
    </xf>
    <xf numFmtId="0" fontId="33" fillId="0" borderId="2" xfId="1229" applyFont="1" applyFill="1" applyBorder="1" applyAlignment="1">
      <alignment horizontal="center" vertical="center" wrapText="1"/>
    </xf>
    <xf numFmtId="0" fontId="33" fillId="0" borderId="1" xfId="1229" applyFont="1" applyFill="1" applyBorder="1" applyAlignment="1">
      <alignment horizontal="justify" vertical="center" wrapText="1"/>
    </xf>
    <xf numFmtId="0" fontId="28" fillId="0" borderId="1" xfId="1229" applyFont="1" applyFill="1" applyBorder="1" applyAlignment="1">
      <alignment horizontal="justify" vertical="center" wrapText="1"/>
    </xf>
    <xf numFmtId="0" fontId="32" fillId="0" borderId="0" xfId="1229" applyNumberFormat="1" applyFont="1" applyFill="1" applyAlignment="1">
      <alignment horizontal="left" vertical="center" wrapText="1" indent="1"/>
    </xf>
    <xf numFmtId="0" fontId="36" fillId="0" borderId="0" xfId="1229" applyFont="1" applyAlignment="1">
      <alignment horizontal="center" vertical="center"/>
    </xf>
    <xf numFmtId="0" fontId="37" fillId="0" borderId="13" xfId="1229" applyFont="1" applyBorder="1" applyAlignment="1">
      <alignment horizontal="left" vertical="center" wrapText="1"/>
    </xf>
    <xf numFmtId="0" fontId="27" fillId="0" borderId="4" xfId="1229" applyFont="1" applyFill="1" applyBorder="1" applyAlignment="1">
      <alignment horizontal="center" vertical="center" wrapText="1"/>
    </xf>
    <xf numFmtId="0" fontId="27" fillId="0" borderId="6" xfId="1229" applyFont="1" applyFill="1" applyBorder="1" applyAlignment="1">
      <alignment horizontal="center" vertical="center"/>
    </xf>
    <xf numFmtId="0" fontId="33" fillId="0" borderId="4" xfId="1229" applyFont="1" applyFill="1" applyBorder="1" applyAlignment="1">
      <alignment horizontal="center" vertical="center" wrapText="1"/>
    </xf>
    <xf numFmtId="0" fontId="33" fillId="0" borderId="6" xfId="1229" applyFont="1" applyFill="1" applyBorder="1" applyAlignment="1">
      <alignment horizontal="center" vertical="center" wrapText="1"/>
    </xf>
    <xf numFmtId="0" fontId="35" fillId="0" borderId="0" xfId="1229" applyFont="1" applyFill="1" applyBorder="1" applyAlignment="1">
      <alignment horizontal="center" vertical="center" wrapText="1"/>
    </xf>
    <xf numFmtId="0" fontId="43" fillId="0" borderId="0" xfId="1229" applyFont="1" applyFill="1" applyAlignment="1">
      <alignment horizontal="left" vertical="top" wrapText="1"/>
    </xf>
    <xf numFmtId="0" fontId="42" fillId="0" borderId="0" xfId="1229" applyFont="1" applyFill="1" applyAlignment="1">
      <alignment horizontal="left" vertical="top" wrapText="1"/>
    </xf>
    <xf numFmtId="0" fontId="36" fillId="0" borderId="1" xfId="1229" applyFont="1" applyFill="1" applyBorder="1" applyAlignment="1">
      <alignment horizontal="center" vertical="center" wrapText="1"/>
    </xf>
    <xf numFmtId="0" fontId="38" fillId="0" borderId="27" xfId="1229" applyFont="1" applyBorder="1" applyAlignment="1">
      <alignment horizontal="left" vertical="center" wrapText="1"/>
    </xf>
    <xf numFmtId="0" fontId="32" fillId="0" borderId="0" xfId="1229" applyNumberFormat="1" applyFont="1" applyFill="1" applyAlignment="1">
      <alignment horizontal="left" vertical="top" wrapText="1" indent="1"/>
    </xf>
    <xf numFmtId="0" fontId="31" fillId="0" borderId="0" xfId="1229" applyFont="1" applyFill="1" applyAlignment="1">
      <alignment horizontal="center" vertical="center"/>
    </xf>
    <xf numFmtId="0" fontId="36" fillId="0" borderId="28" xfId="1229" applyFont="1" applyFill="1" applyBorder="1" applyAlignment="1">
      <alignment horizontal="center" vertical="center" wrapText="1"/>
    </xf>
    <xf numFmtId="0" fontId="36" fillId="0" borderId="7" xfId="1229" applyFont="1" applyFill="1" applyBorder="1" applyAlignment="1">
      <alignment horizontal="center" vertical="center" wrapText="1"/>
    </xf>
    <xf numFmtId="0" fontId="36" fillId="0" borderId="31" xfId="1229" applyFont="1" applyFill="1" applyBorder="1" applyAlignment="1">
      <alignment horizontal="center" vertical="center" wrapText="1"/>
    </xf>
    <xf numFmtId="0" fontId="27" fillId="0" borderId="1" xfId="1230" applyFont="1" applyFill="1" applyBorder="1" applyAlignment="1">
      <alignment horizontal="center" vertical="center" wrapText="1"/>
    </xf>
    <xf numFmtId="0" fontId="28" fillId="0" borderId="1" xfId="1230" applyFont="1" applyFill="1" applyBorder="1" applyAlignment="1">
      <alignment horizontal="center" vertical="center" wrapText="1"/>
    </xf>
    <xf numFmtId="0" fontId="31" fillId="0" borderId="1" xfId="1229" applyFont="1" applyBorder="1" applyAlignment="1">
      <alignment horizontal="center" vertical="center"/>
    </xf>
    <xf numFmtId="0" fontId="23" fillId="0" borderId="1" xfId="1229" applyFont="1" applyBorder="1" applyAlignment="1">
      <alignment horizontal="center" vertical="center" wrapText="1"/>
    </xf>
    <xf numFmtId="0" fontId="23" fillId="0" borderId="1" xfId="1229" applyFont="1" applyBorder="1" applyAlignment="1">
      <alignment horizontal="left" vertical="top" wrapText="1"/>
    </xf>
    <xf numFmtId="38" fontId="0" fillId="0" borderId="25" xfId="1229" applyNumberFormat="1" applyFont="1" applyBorder="1" applyAlignment="1">
      <alignment horizontal="center" vertical="center"/>
    </xf>
    <xf numFmtId="38" fontId="0" fillId="0" borderId="19" xfId="1229" applyNumberFormat="1" applyFont="1" applyBorder="1" applyAlignment="1">
      <alignment horizontal="center" vertical="center"/>
    </xf>
    <xf numFmtId="0" fontId="33" fillId="0" borderId="14" xfId="1229" applyFont="1" applyFill="1" applyBorder="1" applyAlignment="1">
      <alignment horizontal="center" vertical="center" wrapText="1"/>
    </xf>
    <xf numFmtId="0" fontId="33" fillId="0" borderId="18" xfId="1229" applyFont="1" applyFill="1" applyBorder="1" applyAlignment="1">
      <alignment horizontal="center" vertical="center" wrapText="1"/>
    </xf>
    <xf numFmtId="0" fontId="27" fillId="0" borderId="10" xfId="1229" applyFont="1" applyBorder="1" applyAlignment="1">
      <alignment horizontal="center" vertical="center"/>
    </xf>
    <xf numFmtId="0" fontId="27" fillId="0" borderId="12" xfId="1229" applyFont="1" applyBorder="1" applyAlignment="1">
      <alignment horizontal="center" vertical="center"/>
    </xf>
    <xf numFmtId="0" fontId="27" fillId="0" borderId="11" xfId="1229" applyFont="1" applyBorder="1" applyAlignment="1">
      <alignment horizontal="center" vertical="center"/>
    </xf>
    <xf numFmtId="0" fontId="33" fillId="0" borderId="8" xfId="1229" applyFont="1" applyFill="1" applyBorder="1" applyAlignment="1">
      <alignment horizontal="center" vertical="center" wrapText="1"/>
    </xf>
    <xf numFmtId="0" fontId="33" fillId="0" borderId="32" xfId="1229" applyFont="1" applyFill="1" applyBorder="1" applyAlignment="1">
      <alignment horizontal="center" vertical="center" wrapText="1"/>
    </xf>
    <xf numFmtId="0" fontId="33" fillId="0" borderId="33" xfId="1229" applyFont="1" applyFill="1" applyBorder="1" applyAlignment="1">
      <alignment horizontal="center" vertical="center" wrapText="1"/>
    </xf>
    <xf numFmtId="0" fontId="33" fillId="0" borderId="4" xfId="1229" applyFont="1" applyFill="1" applyBorder="1" applyAlignment="1">
      <alignment horizontal="left" vertical="center" wrapText="1"/>
    </xf>
    <xf numFmtId="0" fontId="33" fillId="0" borderId="6" xfId="1229" applyFont="1" applyFill="1" applyBorder="1" applyAlignment="1">
      <alignment horizontal="left" vertical="center" wrapText="1"/>
    </xf>
    <xf numFmtId="0" fontId="27" fillId="0" borderId="0" xfId="1229" applyFont="1" applyFill="1" applyAlignment="1">
      <alignment horizontal="center" vertical="center"/>
    </xf>
    <xf numFmtId="0" fontId="9" fillId="18" borderId="0" xfId="1229" applyFont="1" applyFill="1" applyAlignment="1">
      <alignment horizontal="left" vertical="center" wrapText="1"/>
    </xf>
    <xf numFmtId="0" fontId="33" fillId="18" borderId="14" xfId="1229" applyFont="1" applyFill="1" applyBorder="1" applyAlignment="1">
      <alignment horizontal="center" vertical="center" wrapText="1"/>
    </xf>
    <xf numFmtId="0" fontId="33" fillId="18" borderId="18" xfId="1229" applyFont="1" applyFill="1" applyBorder="1" applyAlignment="1">
      <alignment horizontal="center" vertical="center" wrapText="1"/>
    </xf>
  </cellXfs>
  <cellStyles count="3510">
    <cellStyle name="=C:\WINNT35\SYSTEM32\COMMAND.COM" xfId="6" xr:uid="{00000000-0005-0000-0000-000000000000}"/>
    <cellStyle name="‏_x001d_ً«_x000c__x001c__x001b__x000d__x0015_U_x0001_•_x0004_»_x0005__x0007__x0001__x0001_" xfId="1" xr:uid="{00000000-0005-0000-0000-000001000000}"/>
    <cellStyle name="‏_x001d_ً«_x000c__x001c__x001b__x000d__x0015_U_x0001_•_x0004_»_x0005__x0007__x0001__x0001_ 2" xfId="1229" xr:uid="{00000000-0005-0000-0000-000002000000}"/>
    <cellStyle name="checkExposure" xfId="7" xr:uid="{00000000-0005-0000-0000-000003000000}"/>
    <cellStyle name="checkLiq" xfId="8" xr:uid="{00000000-0005-0000-0000-000004000000}"/>
    <cellStyle name="Comma" xfId="2" builtinId="3"/>
    <cellStyle name="Comma 10" xfId="1232" xr:uid="{00000000-0005-0000-0000-000006000000}"/>
    <cellStyle name="Comma 10 2" xfId="2744" xr:uid="{00000000-0005-0000-0000-000007000000}"/>
    <cellStyle name="Comma 11" xfId="3502" xr:uid="{00000000-0005-0000-0000-000008000000}"/>
    <cellStyle name="Comma 11 2" xfId="3505" xr:uid="{00000000-0005-0000-0000-000009000000}"/>
    <cellStyle name="Comma 11 3" xfId="3508" xr:uid="{00000000-0005-0000-0000-00000A000000}"/>
    <cellStyle name="Comma 2" xfId="4" xr:uid="{00000000-0005-0000-0000-00000B000000}"/>
    <cellStyle name="Comma 2 2" xfId="9" xr:uid="{00000000-0005-0000-0000-00000C000000}"/>
    <cellStyle name="Comma 2 3" xfId="10" xr:uid="{00000000-0005-0000-0000-00000D000000}"/>
    <cellStyle name="Comma 2 3 2" xfId="11" xr:uid="{00000000-0005-0000-0000-00000E000000}"/>
    <cellStyle name="Comma 2 4" xfId="1238" xr:uid="{00000000-0005-0000-0000-00000F000000}"/>
    <cellStyle name="Comma 3" xfId="12" xr:uid="{00000000-0005-0000-0000-000010000000}"/>
    <cellStyle name="Comma 3 2" xfId="13" xr:uid="{00000000-0005-0000-0000-000011000000}"/>
    <cellStyle name="Comma 4" xfId="14" xr:uid="{00000000-0005-0000-0000-000012000000}"/>
    <cellStyle name="Comma 5" xfId="15" xr:uid="{00000000-0005-0000-0000-000013000000}"/>
    <cellStyle name="Comma 6" xfId="16" xr:uid="{00000000-0005-0000-0000-000014000000}"/>
    <cellStyle name="Comma 7" xfId="17" xr:uid="{00000000-0005-0000-0000-000015000000}"/>
    <cellStyle name="Comma 8" xfId="18" xr:uid="{00000000-0005-0000-0000-000016000000}"/>
    <cellStyle name="Comma 8 2" xfId="1226" xr:uid="{00000000-0005-0000-0000-000017000000}"/>
    <cellStyle name="Comma 8 2 2" xfId="1989" xr:uid="{00000000-0005-0000-0000-000018000000}"/>
    <cellStyle name="Comma 8 3" xfId="1239" xr:uid="{00000000-0005-0000-0000-000019000000}"/>
    <cellStyle name="Comma 9" xfId="1228" xr:uid="{00000000-0005-0000-0000-00001A000000}"/>
    <cellStyle name="Comma 9 2" xfId="1990" xr:uid="{00000000-0005-0000-0000-00001B000000}"/>
    <cellStyle name="Currency 2" xfId="19" xr:uid="{00000000-0005-0000-0000-00001C000000}"/>
    <cellStyle name="greyed" xfId="20" xr:uid="{00000000-0005-0000-0000-00001D000000}"/>
    <cellStyle name="Heading 1 2" xfId="21" xr:uid="{00000000-0005-0000-0000-00001E000000}"/>
    <cellStyle name="Heading 2 2" xfId="22" xr:uid="{00000000-0005-0000-0000-00001F000000}"/>
    <cellStyle name="HeadingTable" xfId="23" xr:uid="{00000000-0005-0000-0000-000020000000}"/>
    <cellStyle name="highlightExposure" xfId="24" xr:uid="{00000000-0005-0000-0000-000021000000}"/>
    <cellStyle name="highlightPD" xfId="25" xr:uid="{00000000-0005-0000-0000-000022000000}"/>
    <cellStyle name="highlightPercentage" xfId="26" xr:uid="{00000000-0005-0000-0000-000023000000}"/>
    <cellStyle name="highlightText" xfId="27" xr:uid="{00000000-0005-0000-0000-000024000000}"/>
    <cellStyle name="inputDate" xfId="28" xr:uid="{00000000-0005-0000-0000-000025000000}"/>
    <cellStyle name="inputExposure" xfId="29" xr:uid="{00000000-0005-0000-0000-000026000000}"/>
    <cellStyle name="inputMaturity" xfId="30" xr:uid="{00000000-0005-0000-0000-000027000000}"/>
    <cellStyle name="inputParameterE" xfId="31" xr:uid="{00000000-0005-0000-0000-000028000000}"/>
    <cellStyle name="inputPD" xfId="32" xr:uid="{00000000-0005-0000-0000-000029000000}"/>
    <cellStyle name="inputPercentage" xfId="33" xr:uid="{00000000-0005-0000-0000-00002A000000}"/>
    <cellStyle name="inputPercentageL" xfId="34" xr:uid="{00000000-0005-0000-0000-00002B000000}"/>
    <cellStyle name="inputPercentageS" xfId="35" xr:uid="{00000000-0005-0000-0000-00002C000000}"/>
    <cellStyle name="inputSelection" xfId="36" xr:uid="{00000000-0005-0000-0000-00002D000000}"/>
    <cellStyle name="inputText" xfId="37" xr:uid="{00000000-0005-0000-0000-00002E000000}"/>
    <cellStyle name="MS_Arabic" xfId="1233" xr:uid="{00000000-0005-0000-0000-00002F000000}"/>
    <cellStyle name="Normal" xfId="0" builtinId="0"/>
    <cellStyle name="Normal - Style1 10" xfId="38" xr:uid="{00000000-0005-0000-0000-000031000000}"/>
    <cellStyle name="Normal 10" xfId="39" xr:uid="{00000000-0005-0000-0000-000032000000}"/>
    <cellStyle name="Normal 11" xfId="40" xr:uid="{00000000-0005-0000-0000-000033000000}"/>
    <cellStyle name="Normal 11 2" xfId="41" xr:uid="{00000000-0005-0000-0000-000034000000}"/>
    <cellStyle name="Normal 12" xfId="42" xr:uid="{00000000-0005-0000-0000-000035000000}"/>
    <cellStyle name="Normal 12 2" xfId="1240" xr:uid="{00000000-0005-0000-0000-000036000000}"/>
    <cellStyle name="Normal 12 2 2" xfId="2745" xr:uid="{00000000-0005-0000-0000-000037000000}"/>
    <cellStyle name="Normal 12 3" xfId="1992" xr:uid="{00000000-0005-0000-0000-000038000000}"/>
    <cellStyle name="Normal 13" xfId="43" xr:uid="{00000000-0005-0000-0000-000039000000}"/>
    <cellStyle name="Normal 14" xfId="44" xr:uid="{00000000-0005-0000-0000-00003A000000}"/>
    <cellStyle name="Normal 15" xfId="1225" xr:uid="{00000000-0005-0000-0000-00003B000000}"/>
    <cellStyle name="Normal 15 2" xfId="1235" xr:uid="{00000000-0005-0000-0000-00003C000000}"/>
    <cellStyle name="Normal 16" xfId="1230" xr:uid="{00000000-0005-0000-0000-00003D000000}"/>
    <cellStyle name="Normal 17" xfId="1231" xr:uid="{00000000-0005-0000-0000-00003E000000}"/>
    <cellStyle name="Normal 17 2" xfId="2743" xr:uid="{00000000-0005-0000-0000-00003F000000}"/>
    <cellStyle name="Normal 18" xfId="3501" xr:uid="{00000000-0005-0000-0000-000040000000}"/>
    <cellStyle name="Normal 18 2" xfId="3504" xr:uid="{00000000-0005-0000-0000-000041000000}"/>
    <cellStyle name="Normal 18 3" xfId="3507" xr:uid="{00000000-0005-0000-0000-000042000000}"/>
    <cellStyle name="Normal 2" xfId="3" xr:uid="{00000000-0005-0000-0000-000043000000}"/>
    <cellStyle name="Normal 2 10" xfId="45" xr:uid="{00000000-0005-0000-0000-000044000000}"/>
    <cellStyle name="Normal 2 10 2" xfId="46" xr:uid="{00000000-0005-0000-0000-000045000000}"/>
    <cellStyle name="Normal 2 10 2 2" xfId="1242" xr:uid="{00000000-0005-0000-0000-000046000000}"/>
    <cellStyle name="Normal 2 10 2 2 2" xfId="2747" xr:uid="{00000000-0005-0000-0000-000047000000}"/>
    <cellStyle name="Normal 2 10 2 3" xfId="1994" xr:uid="{00000000-0005-0000-0000-000048000000}"/>
    <cellStyle name="Normal 2 10 3" xfId="1241" xr:uid="{00000000-0005-0000-0000-000049000000}"/>
    <cellStyle name="Normal 2 10 3 2" xfId="2746" xr:uid="{00000000-0005-0000-0000-00004A000000}"/>
    <cellStyle name="Normal 2 10 4" xfId="1993" xr:uid="{00000000-0005-0000-0000-00004B000000}"/>
    <cellStyle name="Normal 2 10_AB Group Basel III" xfId="47" xr:uid="{00000000-0005-0000-0000-00004C000000}"/>
    <cellStyle name="Normal 2 11" xfId="48" xr:uid="{00000000-0005-0000-0000-00004D000000}"/>
    <cellStyle name="Normal 2 11 2" xfId="49" xr:uid="{00000000-0005-0000-0000-00004E000000}"/>
    <cellStyle name="Normal 2 11 2 2" xfId="1244" xr:uid="{00000000-0005-0000-0000-00004F000000}"/>
    <cellStyle name="Normal 2 11 2 2 2" xfId="2749" xr:uid="{00000000-0005-0000-0000-000050000000}"/>
    <cellStyle name="Normal 2 11 2 3" xfId="1996" xr:uid="{00000000-0005-0000-0000-000051000000}"/>
    <cellStyle name="Normal 2 11 3" xfId="1243" xr:uid="{00000000-0005-0000-0000-000052000000}"/>
    <cellStyle name="Normal 2 11 3 2" xfId="2748" xr:uid="{00000000-0005-0000-0000-000053000000}"/>
    <cellStyle name="Normal 2 11 4" xfId="1995" xr:uid="{00000000-0005-0000-0000-000054000000}"/>
    <cellStyle name="Normal 2 11_AB Group Basel III" xfId="50" xr:uid="{00000000-0005-0000-0000-000055000000}"/>
    <cellStyle name="Normal 2 12" xfId="51" xr:uid="{00000000-0005-0000-0000-000056000000}"/>
    <cellStyle name="Normal 2 12 2" xfId="1245" xr:uid="{00000000-0005-0000-0000-000057000000}"/>
    <cellStyle name="Normal 2 12 2 2" xfId="2750" xr:uid="{00000000-0005-0000-0000-000058000000}"/>
    <cellStyle name="Normal 2 12 3" xfId="1997" xr:uid="{00000000-0005-0000-0000-000059000000}"/>
    <cellStyle name="Normal 2 13" xfId="52" xr:uid="{00000000-0005-0000-0000-00005A000000}"/>
    <cellStyle name="Normal 2 13 2" xfId="1246" xr:uid="{00000000-0005-0000-0000-00005B000000}"/>
    <cellStyle name="Normal 2 13 2 2" xfId="2751" xr:uid="{00000000-0005-0000-0000-00005C000000}"/>
    <cellStyle name="Normal 2 13 3" xfId="1998" xr:uid="{00000000-0005-0000-0000-00005D000000}"/>
    <cellStyle name="Normal 2 14" xfId="53" xr:uid="{00000000-0005-0000-0000-00005E000000}"/>
    <cellStyle name="Normal 2 15" xfId="1237" xr:uid="{00000000-0005-0000-0000-00005F000000}"/>
    <cellStyle name="Normal 2 16" xfId="1991" xr:uid="{00000000-0005-0000-0000-000060000000}"/>
    <cellStyle name="Normal 2 17" xfId="2742" xr:uid="{00000000-0005-0000-0000-000061000000}"/>
    <cellStyle name="Normal 2 18" xfId="3497" xr:uid="{00000000-0005-0000-0000-000062000000}"/>
    <cellStyle name="Normal 2 19" xfId="3499" xr:uid="{00000000-0005-0000-0000-000063000000}"/>
    <cellStyle name="Normal 2 2" xfId="54" xr:uid="{00000000-0005-0000-0000-000064000000}"/>
    <cellStyle name="Normal 2 2 10" xfId="55" xr:uid="{00000000-0005-0000-0000-000065000000}"/>
    <cellStyle name="Normal 2 2 10 2" xfId="1247" xr:uid="{00000000-0005-0000-0000-000066000000}"/>
    <cellStyle name="Normal 2 2 10 2 2" xfId="2752" xr:uid="{00000000-0005-0000-0000-000067000000}"/>
    <cellStyle name="Normal 2 2 10 3" xfId="1999" xr:uid="{00000000-0005-0000-0000-000068000000}"/>
    <cellStyle name="Normal 2 2 11" xfId="56" xr:uid="{00000000-0005-0000-0000-000069000000}"/>
    <cellStyle name="Normal 2 2 11 2" xfId="1248" xr:uid="{00000000-0005-0000-0000-00006A000000}"/>
    <cellStyle name="Normal 2 2 11 2 2" xfId="2753" xr:uid="{00000000-0005-0000-0000-00006B000000}"/>
    <cellStyle name="Normal 2 2 11 3" xfId="2000" xr:uid="{00000000-0005-0000-0000-00006C000000}"/>
    <cellStyle name="Normal 2 2 12" xfId="57" xr:uid="{00000000-0005-0000-0000-00006D000000}"/>
    <cellStyle name="Normal 2 2 2" xfId="58" xr:uid="{00000000-0005-0000-0000-00006E000000}"/>
    <cellStyle name="Normal 2 2 2 2" xfId="59" xr:uid="{00000000-0005-0000-0000-00006F000000}"/>
    <cellStyle name="Normal 2 2 2 2 2" xfId="60" xr:uid="{00000000-0005-0000-0000-000070000000}"/>
    <cellStyle name="Normal 2 2 2 2 2 2" xfId="61" xr:uid="{00000000-0005-0000-0000-000071000000}"/>
    <cellStyle name="Normal 2 2 2 2 2 2 2" xfId="62" xr:uid="{00000000-0005-0000-0000-000072000000}"/>
    <cellStyle name="Normal 2 2 2 2 2 2 2 2" xfId="1252" xr:uid="{00000000-0005-0000-0000-000073000000}"/>
    <cellStyle name="Normal 2 2 2 2 2 2 2 2 2" xfId="2757" xr:uid="{00000000-0005-0000-0000-000074000000}"/>
    <cellStyle name="Normal 2 2 2 2 2 2 2 3" xfId="2004" xr:uid="{00000000-0005-0000-0000-000075000000}"/>
    <cellStyle name="Normal 2 2 2 2 2 2 3" xfId="1251" xr:uid="{00000000-0005-0000-0000-000076000000}"/>
    <cellStyle name="Normal 2 2 2 2 2 2 3 2" xfId="2756" xr:uid="{00000000-0005-0000-0000-000077000000}"/>
    <cellStyle name="Normal 2 2 2 2 2 2 4" xfId="2003" xr:uid="{00000000-0005-0000-0000-000078000000}"/>
    <cellStyle name="Normal 2 2 2 2 2 3" xfId="63" xr:uid="{00000000-0005-0000-0000-000079000000}"/>
    <cellStyle name="Normal 2 2 2 2 2 3 2" xfId="64" xr:uid="{00000000-0005-0000-0000-00007A000000}"/>
    <cellStyle name="Normal 2 2 2 2 2 3 2 2" xfId="1254" xr:uid="{00000000-0005-0000-0000-00007B000000}"/>
    <cellStyle name="Normal 2 2 2 2 2 3 2 2 2" xfId="2759" xr:uid="{00000000-0005-0000-0000-00007C000000}"/>
    <cellStyle name="Normal 2 2 2 2 2 3 2 3" xfId="2006" xr:uid="{00000000-0005-0000-0000-00007D000000}"/>
    <cellStyle name="Normal 2 2 2 2 2 3 3" xfId="1253" xr:uid="{00000000-0005-0000-0000-00007E000000}"/>
    <cellStyle name="Normal 2 2 2 2 2 3 3 2" xfId="2758" xr:uid="{00000000-0005-0000-0000-00007F000000}"/>
    <cellStyle name="Normal 2 2 2 2 2 3 4" xfId="2005" xr:uid="{00000000-0005-0000-0000-000080000000}"/>
    <cellStyle name="Normal 2 2 2 2 2 4" xfId="65" xr:uid="{00000000-0005-0000-0000-000081000000}"/>
    <cellStyle name="Normal 2 2 2 2 2 4 2" xfId="1255" xr:uid="{00000000-0005-0000-0000-000082000000}"/>
    <cellStyle name="Normal 2 2 2 2 2 4 2 2" xfId="2760" xr:uid="{00000000-0005-0000-0000-000083000000}"/>
    <cellStyle name="Normal 2 2 2 2 2 4 3" xfId="2007" xr:uid="{00000000-0005-0000-0000-000084000000}"/>
    <cellStyle name="Normal 2 2 2 2 2 5" xfId="1250" xr:uid="{00000000-0005-0000-0000-000085000000}"/>
    <cellStyle name="Normal 2 2 2 2 2 5 2" xfId="2755" xr:uid="{00000000-0005-0000-0000-000086000000}"/>
    <cellStyle name="Normal 2 2 2 2 2 6" xfId="2002" xr:uid="{00000000-0005-0000-0000-000087000000}"/>
    <cellStyle name="Normal 2 2 2 2 2_AB Group Basel III" xfId="66" xr:uid="{00000000-0005-0000-0000-000088000000}"/>
    <cellStyle name="Normal 2 2 2 2 3" xfId="67" xr:uid="{00000000-0005-0000-0000-000089000000}"/>
    <cellStyle name="Normal 2 2 2 2 3 2" xfId="68" xr:uid="{00000000-0005-0000-0000-00008A000000}"/>
    <cellStyle name="Normal 2 2 2 2 3 2 2" xfId="69" xr:uid="{00000000-0005-0000-0000-00008B000000}"/>
    <cellStyle name="Normal 2 2 2 2 3 2 2 2" xfId="1258" xr:uid="{00000000-0005-0000-0000-00008C000000}"/>
    <cellStyle name="Normal 2 2 2 2 3 2 2 2 2" xfId="2763" xr:uid="{00000000-0005-0000-0000-00008D000000}"/>
    <cellStyle name="Normal 2 2 2 2 3 2 2 3" xfId="2010" xr:uid="{00000000-0005-0000-0000-00008E000000}"/>
    <cellStyle name="Normal 2 2 2 2 3 2 3" xfId="1257" xr:uid="{00000000-0005-0000-0000-00008F000000}"/>
    <cellStyle name="Normal 2 2 2 2 3 2 3 2" xfId="2762" xr:uid="{00000000-0005-0000-0000-000090000000}"/>
    <cellStyle name="Normal 2 2 2 2 3 2 4" xfId="2009" xr:uid="{00000000-0005-0000-0000-000091000000}"/>
    <cellStyle name="Normal 2 2 2 2 3 3" xfId="70" xr:uid="{00000000-0005-0000-0000-000092000000}"/>
    <cellStyle name="Normal 2 2 2 2 3 3 2" xfId="71" xr:uid="{00000000-0005-0000-0000-000093000000}"/>
    <cellStyle name="Normal 2 2 2 2 3 3 2 2" xfId="1260" xr:uid="{00000000-0005-0000-0000-000094000000}"/>
    <cellStyle name="Normal 2 2 2 2 3 3 2 2 2" xfId="2765" xr:uid="{00000000-0005-0000-0000-000095000000}"/>
    <cellStyle name="Normal 2 2 2 2 3 3 2 3" xfId="2012" xr:uid="{00000000-0005-0000-0000-000096000000}"/>
    <cellStyle name="Normal 2 2 2 2 3 3 3" xfId="1259" xr:uid="{00000000-0005-0000-0000-000097000000}"/>
    <cellStyle name="Normal 2 2 2 2 3 3 3 2" xfId="2764" xr:uid="{00000000-0005-0000-0000-000098000000}"/>
    <cellStyle name="Normal 2 2 2 2 3 3 4" xfId="2011" xr:uid="{00000000-0005-0000-0000-000099000000}"/>
    <cellStyle name="Normal 2 2 2 2 3 4" xfId="72" xr:uid="{00000000-0005-0000-0000-00009A000000}"/>
    <cellStyle name="Normal 2 2 2 2 3 4 2" xfId="1261" xr:uid="{00000000-0005-0000-0000-00009B000000}"/>
    <cellStyle name="Normal 2 2 2 2 3 4 2 2" xfId="2766" xr:uid="{00000000-0005-0000-0000-00009C000000}"/>
    <cellStyle name="Normal 2 2 2 2 3 4 3" xfId="2013" xr:uid="{00000000-0005-0000-0000-00009D000000}"/>
    <cellStyle name="Normal 2 2 2 2 3 5" xfId="1256" xr:uid="{00000000-0005-0000-0000-00009E000000}"/>
    <cellStyle name="Normal 2 2 2 2 3 5 2" xfId="2761" xr:uid="{00000000-0005-0000-0000-00009F000000}"/>
    <cellStyle name="Normal 2 2 2 2 3 6" xfId="2008" xr:uid="{00000000-0005-0000-0000-0000A0000000}"/>
    <cellStyle name="Normal 2 2 2 2 3_AB Group Basel III" xfId="73" xr:uid="{00000000-0005-0000-0000-0000A1000000}"/>
    <cellStyle name="Normal 2 2 2 2 4" xfId="74" xr:uid="{00000000-0005-0000-0000-0000A2000000}"/>
    <cellStyle name="Normal 2 2 2 2 4 2" xfId="75" xr:uid="{00000000-0005-0000-0000-0000A3000000}"/>
    <cellStyle name="Normal 2 2 2 2 4 2 2" xfId="1263" xr:uid="{00000000-0005-0000-0000-0000A4000000}"/>
    <cellStyle name="Normal 2 2 2 2 4 2 2 2" xfId="2768" xr:uid="{00000000-0005-0000-0000-0000A5000000}"/>
    <cellStyle name="Normal 2 2 2 2 4 2 3" xfId="2015" xr:uid="{00000000-0005-0000-0000-0000A6000000}"/>
    <cellStyle name="Normal 2 2 2 2 4 3" xfId="1262" xr:uid="{00000000-0005-0000-0000-0000A7000000}"/>
    <cellStyle name="Normal 2 2 2 2 4 3 2" xfId="2767" xr:uid="{00000000-0005-0000-0000-0000A8000000}"/>
    <cellStyle name="Normal 2 2 2 2 4 4" xfId="2014" xr:uid="{00000000-0005-0000-0000-0000A9000000}"/>
    <cellStyle name="Normal 2 2 2 2 5" xfId="76" xr:uid="{00000000-0005-0000-0000-0000AA000000}"/>
    <cellStyle name="Normal 2 2 2 2 5 2" xfId="77" xr:uid="{00000000-0005-0000-0000-0000AB000000}"/>
    <cellStyle name="Normal 2 2 2 2 5 2 2" xfId="1265" xr:uid="{00000000-0005-0000-0000-0000AC000000}"/>
    <cellStyle name="Normal 2 2 2 2 5 2 2 2" xfId="2770" xr:uid="{00000000-0005-0000-0000-0000AD000000}"/>
    <cellStyle name="Normal 2 2 2 2 5 2 3" xfId="2017" xr:uid="{00000000-0005-0000-0000-0000AE000000}"/>
    <cellStyle name="Normal 2 2 2 2 5 3" xfId="1264" xr:uid="{00000000-0005-0000-0000-0000AF000000}"/>
    <cellStyle name="Normal 2 2 2 2 5 3 2" xfId="2769" xr:uid="{00000000-0005-0000-0000-0000B0000000}"/>
    <cellStyle name="Normal 2 2 2 2 5 4" xfId="2016" xr:uid="{00000000-0005-0000-0000-0000B1000000}"/>
    <cellStyle name="Normal 2 2 2 2 6" xfId="78" xr:uid="{00000000-0005-0000-0000-0000B2000000}"/>
    <cellStyle name="Normal 2 2 2 2 6 2" xfId="1266" xr:uid="{00000000-0005-0000-0000-0000B3000000}"/>
    <cellStyle name="Normal 2 2 2 2 6 2 2" xfId="2771" xr:uid="{00000000-0005-0000-0000-0000B4000000}"/>
    <cellStyle name="Normal 2 2 2 2 6 3" xfId="2018" xr:uid="{00000000-0005-0000-0000-0000B5000000}"/>
    <cellStyle name="Normal 2 2 2 2 7" xfId="79" xr:uid="{00000000-0005-0000-0000-0000B6000000}"/>
    <cellStyle name="Normal 2 2 2 2 7 2" xfId="1267" xr:uid="{00000000-0005-0000-0000-0000B7000000}"/>
    <cellStyle name="Normal 2 2 2 2 7 2 2" xfId="2772" xr:uid="{00000000-0005-0000-0000-0000B8000000}"/>
    <cellStyle name="Normal 2 2 2 2 7 3" xfId="2019" xr:uid="{00000000-0005-0000-0000-0000B9000000}"/>
    <cellStyle name="Normal 2 2 2 2 8" xfId="1249" xr:uid="{00000000-0005-0000-0000-0000BA000000}"/>
    <cellStyle name="Normal 2 2 2 2 8 2" xfId="2754" xr:uid="{00000000-0005-0000-0000-0000BB000000}"/>
    <cellStyle name="Normal 2 2 2 2 9" xfId="2001" xr:uid="{00000000-0005-0000-0000-0000BC000000}"/>
    <cellStyle name="Normal 2 2 2 2_AB Group Basel III" xfId="80" xr:uid="{00000000-0005-0000-0000-0000BD000000}"/>
    <cellStyle name="Normal 2 2 2 3" xfId="81" xr:uid="{00000000-0005-0000-0000-0000BE000000}"/>
    <cellStyle name="Normal 2 2 2 3 2" xfId="82" xr:uid="{00000000-0005-0000-0000-0000BF000000}"/>
    <cellStyle name="Normal 2 2 2 3 2 2" xfId="83" xr:uid="{00000000-0005-0000-0000-0000C0000000}"/>
    <cellStyle name="Normal 2 2 2 3 2 2 2" xfId="1270" xr:uid="{00000000-0005-0000-0000-0000C1000000}"/>
    <cellStyle name="Normal 2 2 2 3 2 2 2 2" xfId="2775" xr:uid="{00000000-0005-0000-0000-0000C2000000}"/>
    <cellStyle name="Normal 2 2 2 3 2 2 3" xfId="2022" xr:uid="{00000000-0005-0000-0000-0000C3000000}"/>
    <cellStyle name="Normal 2 2 2 3 2 3" xfId="1269" xr:uid="{00000000-0005-0000-0000-0000C4000000}"/>
    <cellStyle name="Normal 2 2 2 3 2 3 2" xfId="2774" xr:uid="{00000000-0005-0000-0000-0000C5000000}"/>
    <cellStyle name="Normal 2 2 2 3 2 4" xfId="2021" xr:uid="{00000000-0005-0000-0000-0000C6000000}"/>
    <cellStyle name="Normal 2 2 2 3 3" xfId="84" xr:uid="{00000000-0005-0000-0000-0000C7000000}"/>
    <cellStyle name="Normal 2 2 2 3 3 2" xfId="85" xr:uid="{00000000-0005-0000-0000-0000C8000000}"/>
    <cellStyle name="Normal 2 2 2 3 3 2 2" xfId="1272" xr:uid="{00000000-0005-0000-0000-0000C9000000}"/>
    <cellStyle name="Normal 2 2 2 3 3 2 2 2" xfId="2777" xr:uid="{00000000-0005-0000-0000-0000CA000000}"/>
    <cellStyle name="Normal 2 2 2 3 3 2 3" xfId="2024" xr:uid="{00000000-0005-0000-0000-0000CB000000}"/>
    <cellStyle name="Normal 2 2 2 3 3 3" xfId="1271" xr:uid="{00000000-0005-0000-0000-0000CC000000}"/>
    <cellStyle name="Normal 2 2 2 3 3 3 2" xfId="2776" xr:uid="{00000000-0005-0000-0000-0000CD000000}"/>
    <cellStyle name="Normal 2 2 2 3 3 4" xfId="2023" xr:uid="{00000000-0005-0000-0000-0000CE000000}"/>
    <cellStyle name="Normal 2 2 2 3 4" xfId="86" xr:uid="{00000000-0005-0000-0000-0000CF000000}"/>
    <cellStyle name="Normal 2 2 2 3 4 2" xfId="1273" xr:uid="{00000000-0005-0000-0000-0000D0000000}"/>
    <cellStyle name="Normal 2 2 2 3 4 2 2" xfId="2778" xr:uid="{00000000-0005-0000-0000-0000D1000000}"/>
    <cellStyle name="Normal 2 2 2 3 4 3" xfId="2025" xr:uid="{00000000-0005-0000-0000-0000D2000000}"/>
    <cellStyle name="Normal 2 2 2 3 5" xfId="1268" xr:uid="{00000000-0005-0000-0000-0000D3000000}"/>
    <cellStyle name="Normal 2 2 2 3 5 2" xfId="2773" xr:uid="{00000000-0005-0000-0000-0000D4000000}"/>
    <cellStyle name="Normal 2 2 2 3 6" xfId="2020" xr:uid="{00000000-0005-0000-0000-0000D5000000}"/>
    <cellStyle name="Normal 2 2 2 3_AB Group Basel III" xfId="87" xr:uid="{00000000-0005-0000-0000-0000D6000000}"/>
    <cellStyle name="Normal 2 2 2 4" xfId="88" xr:uid="{00000000-0005-0000-0000-0000D7000000}"/>
    <cellStyle name="Normal 2 2 2 4 2" xfId="89" xr:uid="{00000000-0005-0000-0000-0000D8000000}"/>
    <cellStyle name="Normal 2 2 2 4 2 2" xfId="90" xr:uid="{00000000-0005-0000-0000-0000D9000000}"/>
    <cellStyle name="Normal 2 2 2 4 2 2 2" xfId="1276" xr:uid="{00000000-0005-0000-0000-0000DA000000}"/>
    <cellStyle name="Normal 2 2 2 4 2 2 2 2" xfId="2781" xr:uid="{00000000-0005-0000-0000-0000DB000000}"/>
    <cellStyle name="Normal 2 2 2 4 2 2 3" xfId="2028" xr:uid="{00000000-0005-0000-0000-0000DC000000}"/>
    <cellStyle name="Normal 2 2 2 4 2 3" xfId="1275" xr:uid="{00000000-0005-0000-0000-0000DD000000}"/>
    <cellStyle name="Normal 2 2 2 4 2 3 2" xfId="2780" xr:uid="{00000000-0005-0000-0000-0000DE000000}"/>
    <cellStyle name="Normal 2 2 2 4 2 4" xfId="2027" xr:uid="{00000000-0005-0000-0000-0000DF000000}"/>
    <cellStyle name="Normal 2 2 2 4 3" xfId="91" xr:uid="{00000000-0005-0000-0000-0000E0000000}"/>
    <cellStyle name="Normal 2 2 2 4 3 2" xfId="92" xr:uid="{00000000-0005-0000-0000-0000E1000000}"/>
    <cellStyle name="Normal 2 2 2 4 3 2 2" xfId="1278" xr:uid="{00000000-0005-0000-0000-0000E2000000}"/>
    <cellStyle name="Normal 2 2 2 4 3 2 2 2" xfId="2783" xr:uid="{00000000-0005-0000-0000-0000E3000000}"/>
    <cellStyle name="Normal 2 2 2 4 3 2 3" xfId="2030" xr:uid="{00000000-0005-0000-0000-0000E4000000}"/>
    <cellStyle name="Normal 2 2 2 4 3 3" xfId="1277" xr:uid="{00000000-0005-0000-0000-0000E5000000}"/>
    <cellStyle name="Normal 2 2 2 4 3 3 2" xfId="2782" xr:uid="{00000000-0005-0000-0000-0000E6000000}"/>
    <cellStyle name="Normal 2 2 2 4 3 4" xfId="2029" xr:uid="{00000000-0005-0000-0000-0000E7000000}"/>
    <cellStyle name="Normal 2 2 2 4 4" xfId="93" xr:uid="{00000000-0005-0000-0000-0000E8000000}"/>
    <cellStyle name="Normal 2 2 2 4 4 2" xfId="1279" xr:uid="{00000000-0005-0000-0000-0000E9000000}"/>
    <cellStyle name="Normal 2 2 2 4 4 2 2" xfId="2784" xr:uid="{00000000-0005-0000-0000-0000EA000000}"/>
    <cellStyle name="Normal 2 2 2 4 4 3" xfId="2031" xr:uid="{00000000-0005-0000-0000-0000EB000000}"/>
    <cellStyle name="Normal 2 2 2 4 5" xfId="1274" xr:uid="{00000000-0005-0000-0000-0000EC000000}"/>
    <cellStyle name="Normal 2 2 2 4 5 2" xfId="2779" xr:uid="{00000000-0005-0000-0000-0000ED000000}"/>
    <cellStyle name="Normal 2 2 2 4 6" xfId="2026" xr:uid="{00000000-0005-0000-0000-0000EE000000}"/>
    <cellStyle name="Normal 2 2 2 4_AB Group Basel III" xfId="94" xr:uid="{00000000-0005-0000-0000-0000EF000000}"/>
    <cellStyle name="Normal 2 2 2 5" xfId="95" xr:uid="{00000000-0005-0000-0000-0000F0000000}"/>
    <cellStyle name="Normal 2 2 2 5 2" xfId="96" xr:uid="{00000000-0005-0000-0000-0000F1000000}"/>
    <cellStyle name="Normal 2 2 2 5 2 2" xfId="1281" xr:uid="{00000000-0005-0000-0000-0000F2000000}"/>
    <cellStyle name="Normal 2 2 2 5 2 2 2" xfId="2786" xr:uid="{00000000-0005-0000-0000-0000F3000000}"/>
    <cellStyle name="Normal 2 2 2 5 2 3" xfId="2033" xr:uid="{00000000-0005-0000-0000-0000F4000000}"/>
    <cellStyle name="Normal 2 2 2 5 3" xfId="1280" xr:uid="{00000000-0005-0000-0000-0000F5000000}"/>
    <cellStyle name="Normal 2 2 2 5 3 2" xfId="2785" xr:uid="{00000000-0005-0000-0000-0000F6000000}"/>
    <cellStyle name="Normal 2 2 2 5 4" xfId="2032" xr:uid="{00000000-0005-0000-0000-0000F7000000}"/>
    <cellStyle name="Normal 2 2 2 6" xfId="97" xr:uid="{00000000-0005-0000-0000-0000F8000000}"/>
    <cellStyle name="Normal 2 2 2 6 2" xfId="98" xr:uid="{00000000-0005-0000-0000-0000F9000000}"/>
    <cellStyle name="Normal 2 2 2 6 2 2" xfId="1283" xr:uid="{00000000-0005-0000-0000-0000FA000000}"/>
    <cellStyle name="Normal 2 2 2 6 2 2 2" xfId="2788" xr:uid="{00000000-0005-0000-0000-0000FB000000}"/>
    <cellStyle name="Normal 2 2 2 6 2 3" xfId="2035" xr:uid="{00000000-0005-0000-0000-0000FC000000}"/>
    <cellStyle name="Normal 2 2 2 6 3" xfId="1282" xr:uid="{00000000-0005-0000-0000-0000FD000000}"/>
    <cellStyle name="Normal 2 2 2 6 3 2" xfId="2787" xr:uid="{00000000-0005-0000-0000-0000FE000000}"/>
    <cellStyle name="Normal 2 2 2 6 4" xfId="2034" xr:uid="{00000000-0005-0000-0000-0000FF000000}"/>
    <cellStyle name="Normal 2 2 2 7" xfId="99" xr:uid="{00000000-0005-0000-0000-000000010000}"/>
    <cellStyle name="Normal 2 2 2 7 2" xfId="1284" xr:uid="{00000000-0005-0000-0000-000001010000}"/>
    <cellStyle name="Normal 2 2 2 7 2 2" xfId="2789" xr:uid="{00000000-0005-0000-0000-000002010000}"/>
    <cellStyle name="Normal 2 2 2 7 3" xfId="2036" xr:uid="{00000000-0005-0000-0000-000003010000}"/>
    <cellStyle name="Normal 2 2 2 8" xfId="100" xr:uid="{00000000-0005-0000-0000-000004010000}"/>
    <cellStyle name="Normal 2 2 2 8 2" xfId="1285" xr:uid="{00000000-0005-0000-0000-000005010000}"/>
    <cellStyle name="Normal 2 2 2 8 2 2" xfId="2790" xr:uid="{00000000-0005-0000-0000-000006010000}"/>
    <cellStyle name="Normal 2 2 2 8 3" xfId="2037" xr:uid="{00000000-0005-0000-0000-000007010000}"/>
    <cellStyle name="Normal 2 2 2_AB Group Basel III" xfId="101" xr:uid="{00000000-0005-0000-0000-000008010000}"/>
    <cellStyle name="Normal 2 2 3" xfId="102" xr:uid="{00000000-0005-0000-0000-000009010000}"/>
    <cellStyle name="Normal 2 2 3 10" xfId="2038" xr:uid="{00000000-0005-0000-0000-00000A010000}"/>
    <cellStyle name="Normal 2 2 3 2" xfId="103" xr:uid="{00000000-0005-0000-0000-00000B010000}"/>
    <cellStyle name="Normal 2 2 3 2 2" xfId="104" xr:uid="{00000000-0005-0000-0000-00000C010000}"/>
    <cellStyle name="Normal 2 2 3 2 2 2" xfId="105" xr:uid="{00000000-0005-0000-0000-00000D010000}"/>
    <cellStyle name="Normal 2 2 3 2 2 2 2" xfId="106" xr:uid="{00000000-0005-0000-0000-00000E010000}"/>
    <cellStyle name="Normal 2 2 3 2 2 2 2 2" xfId="1290" xr:uid="{00000000-0005-0000-0000-00000F010000}"/>
    <cellStyle name="Normal 2 2 3 2 2 2 2 2 2" xfId="2795" xr:uid="{00000000-0005-0000-0000-000010010000}"/>
    <cellStyle name="Normal 2 2 3 2 2 2 2 3" xfId="2042" xr:uid="{00000000-0005-0000-0000-000011010000}"/>
    <cellStyle name="Normal 2 2 3 2 2 2 3" xfId="1289" xr:uid="{00000000-0005-0000-0000-000012010000}"/>
    <cellStyle name="Normal 2 2 3 2 2 2 3 2" xfId="2794" xr:uid="{00000000-0005-0000-0000-000013010000}"/>
    <cellStyle name="Normal 2 2 3 2 2 2 4" xfId="2041" xr:uid="{00000000-0005-0000-0000-000014010000}"/>
    <cellStyle name="Normal 2 2 3 2 2 3" xfId="107" xr:uid="{00000000-0005-0000-0000-000015010000}"/>
    <cellStyle name="Normal 2 2 3 2 2 3 2" xfId="108" xr:uid="{00000000-0005-0000-0000-000016010000}"/>
    <cellStyle name="Normal 2 2 3 2 2 3 2 2" xfId="1292" xr:uid="{00000000-0005-0000-0000-000017010000}"/>
    <cellStyle name="Normal 2 2 3 2 2 3 2 2 2" xfId="2797" xr:uid="{00000000-0005-0000-0000-000018010000}"/>
    <cellStyle name="Normal 2 2 3 2 2 3 2 3" xfId="2044" xr:uid="{00000000-0005-0000-0000-000019010000}"/>
    <cellStyle name="Normal 2 2 3 2 2 3 3" xfId="1291" xr:uid="{00000000-0005-0000-0000-00001A010000}"/>
    <cellStyle name="Normal 2 2 3 2 2 3 3 2" xfId="2796" xr:uid="{00000000-0005-0000-0000-00001B010000}"/>
    <cellStyle name="Normal 2 2 3 2 2 3 4" xfId="2043" xr:uid="{00000000-0005-0000-0000-00001C010000}"/>
    <cellStyle name="Normal 2 2 3 2 2 4" xfId="109" xr:uid="{00000000-0005-0000-0000-00001D010000}"/>
    <cellStyle name="Normal 2 2 3 2 2 4 2" xfId="1293" xr:uid="{00000000-0005-0000-0000-00001E010000}"/>
    <cellStyle name="Normal 2 2 3 2 2 4 2 2" xfId="2798" xr:uid="{00000000-0005-0000-0000-00001F010000}"/>
    <cellStyle name="Normal 2 2 3 2 2 4 3" xfId="2045" xr:uid="{00000000-0005-0000-0000-000020010000}"/>
    <cellStyle name="Normal 2 2 3 2 2 5" xfId="1288" xr:uid="{00000000-0005-0000-0000-000021010000}"/>
    <cellStyle name="Normal 2 2 3 2 2 5 2" xfId="2793" xr:uid="{00000000-0005-0000-0000-000022010000}"/>
    <cellStyle name="Normal 2 2 3 2 2 6" xfId="2040" xr:uid="{00000000-0005-0000-0000-000023010000}"/>
    <cellStyle name="Normal 2 2 3 2 2_AB Group Basel III" xfId="110" xr:uid="{00000000-0005-0000-0000-000024010000}"/>
    <cellStyle name="Normal 2 2 3 2 3" xfId="111" xr:uid="{00000000-0005-0000-0000-000025010000}"/>
    <cellStyle name="Normal 2 2 3 2 3 2" xfId="112" xr:uid="{00000000-0005-0000-0000-000026010000}"/>
    <cellStyle name="Normal 2 2 3 2 3 2 2" xfId="113" xr:uid="{00000000-0005-0000-0000-000027010000}"/>
    <cellStyle name="Normal 2 2 3 2 3 2 2 2" xfId="1296" xr:uid="{00000000-0005-0000-0000-000028010000}"/>
    <cellStyle name="Normal 2 2 3 2 3 2 2 2 2" xfId="2801" xr:uid="{00000000-0005-0000-0000-000029010000}"/>
    <cellStyle name="Normal 2 2 3 2 3 2 2 3" xfId="2048" xr:uid="{00000000-0005-0000-0000-00002A010000}"/>
    <cellStyle name="Normal 2 2 3 2 3 2 3" xfId="1295" xr:uid="{00000000-0005-0000-0000-00002B010000}"/>
    <cellStyle name="Normal 2 2 3 2 3 2 3 2" xfId="2800" xr:uid="{00000000-0005-0000-0000-00002C010000}"/>
    <cellStyle name="Normal 2 2 3 2 3 2 4" xfId="2047" xr:uid="{00000000-0005-0000-0000-00002D010000}"/>
    <cellStyle name="Normal 2 2 3 2 3 3" xfId="114" xr:uid="{00000000-0005-0000-0000-00002E010000}"/>
    <cellStyle name="Normal 2 2 3 2 3 3 2" xfId="115" xr:uid="{00000000-0005-0000-0000-00002F010000}"/>
    <cellStyle name="Normal 2 2 3 2 3 3 2 2" xfId="1298" xr:uid="{00000000-0005-0000-0000-000030010000}"/>
    <cellStyle name="Normal 2 2 3 2 3 3 2 2 2" xfId="2803" xr:uid="{00000000-0005-0000-0000-000031010000}"/>
    <cellStyle name="Normal 2 2 3 2 3 3 2 3" xfId="2050" xr:uid="{00000000-0005-0000-0000-000032010000}"/>
    <cellStyle name="Normal 2 2 3 2 3 3 3" xfId="1297" xr:uid="{00000000-0005-0000-0000-000033010000}"/>
    <cellStyle name="Normal 2 2 3 2 3 3 3 2" xfId="2802" xr:uid="{00000000-0005-0000-0000-000034010000}"/>
    <cellStyle name="Normal 2 2 3 2 3 3 4" xfId="2049" xr:uid="{00000000-0005-0000-0000-000035010000}"/>
    <cellStyle name="Normal 2 2 3 2 3 4" xfId="116" xr:uid="{00000000-0005-0000-0000-000036010000}"/>
    <cellStyle name="Normal 2 2 3 2 3 4 2" xfId="1299" xr:uid="{00000000-0005-0000-0000-000037010000}"/>
    <cellStyle name="Normal 2 2 3 2 3 4 2 2" xfId="2804" xr:uid="{00000000-0005-0000-0000-000038010000}"/>
    <cellStyle name="Normal 2 2 3 2 3 4 3" xfId="2051" xr:uid="{00000000-0005-0000-0000-000039010000}"/>
    <cellStyle name="Normal 2 2 3 2 3 5" xfId="1294" xr:uid="{00000000-0005-0000-0000-00003A010000}"/>
    <cellStyle name="Normal 2 2 3 2 3 5 2" xfId="2799" xr:uid="{00000000-0005-0000-0000-00003B010000}"/>
    <cellStyle name="Normal 2 2 3 2 3 6" xfId="2046" xr:uid="{00000000-0005-0000-0000-00003C010000}"/>
    <cellStyle name="Normal 2 2 3 2 3_AB Group Basel III" xfId="117" xr:uid="{00000000-0005-0000-0000-00003D010000}"/>
    <cellStyle name="Normal 2 2 3 2 4" xfId="118" xr:uid="{00000000-0005-0000-0000-00003E010000}"/>
    <cellStyle name="Normal 2 2 3 2 4 2" xfId="119" xr:uid="{00000000-0005-0000-0000-00003F010000}"/>
    <cellStyle name="Normal 2 2 3 2 4 2 2" xfId="1301" xr:uid="{00000000-0005-0000-0000-000040010000}"/>
    <cellStyle name="Normal 2 2 3 2 4 2 2 2" xfId="2806" xr:uid="{00000000-0005-0000-0000-000041010000}"/>
    <cellStyle name="Normal 2 2 3 2 4 2 3" xfId="2053" xr:uid="{00000000-0005-0000-0000-000042010000}"/>
    <cellStyle name="Normal 2 2 3 2 4 3" xfId="1300" xr:uid="{00000000-0005-0000-0000-000043010000}"/>
    <cellStyle name="Normal 2 2 3 2 4 3 2" xfId="2805" xr:uid="{00000000-0005-0000-0000-000044010000}"/>
    <cellStyle name="Normal 2 2 3 2 4 4" xfId="2052" xr:uid="{00000000-0005-0000-0000-000045010000}"/>
    <cellStyle name="Normal 2 2 3 2 5" xfId="120" xr:uid="{00000000-0005-0000-0000-000046010000}"/>
    <cellStyle name="Normal 2 2 3 2 5 2" xfId="121" xr:uid="{00000000-0005-0000-0000-000047010000}"/>
    <cellStyle name="Normal 2 2 3 2 5 2 2" xfId="1303" xr:uid="{00000000-0005-0000-0000-000048010000}"/>
    <cellStyle name="Normal 2 2 3 2 5 2 2 2" xfId="2808" xr:uid="{00000000-0005-0000-0000-000049010000}"/>
    <cellStyle name="Normal 2 2 3 2 5 2 3" xfId="2055" xr:uid="{00000000-0005-0000-0000-00004A010000}"/>
    <cellStyle name="Normal 2 2 3 2 5 3" xfId="1302" xr:uid="{00000000-0005-0000-0000-00004B010000}"/>
    <cellStyle name="Normal 2 2 3 2 5 3 2" xfId="2807" xr:uid="{00000000-0005-0000-0000-00004C010000}"/>
    <cellStyle name="Normal 2 2 3 2 5 4" xfId="2054" xr:uid="{00000000-0005-0000-0000-00004D010000}"/>
    <cellStyle name="Normal 2 2 3 2 6" xfId="122" xr:uid="{00000000-0005-0000-0000-00004E010000}"/>
    <cellStyle name="Normal 2 2 3 2 6 2" xfId="1304" xr:uid="{00000000-0005-0000-0000-00004F010000}"/>
    <cellStyle name="Normal 2 2 3 2 6 2 2" xfId="2809" xr:uid="{00000000-0005-0000-0000-000050010000}"/>
    <cellStyle name="Normal 2 2 3 2 6 3" xfId="2056" xr:uid="{00000000-0005-0000-0000-000051010000}"/>
    <cellStyle name="Normal 2 2 3 2 7" xfId="123" xr:uid="{00000000-0005-0000-0000-000052010000}"/>
    <cellStyle name="Normal 2 2 3 2 7 2" xfId="1305" xr:uid="{00000000-0005-0000-0000-000053010000}"/>
    <cellStyle name="Normal 2 2 3 2 7 2 2" xfId="2810" xr:uid="{00000000-0005-0000-0000-000054010000}"/>
    <cellStyle name="Normal 2 2 3 2 7 3" xfId="2057" xr:uid="{00000000-0005-0000-0000-000055010000}"/>
    <cellStyle name="Normal 2 2 3 2 8" xfId="1287" xr:uid="{00000000-0005-0000-0000-000056010000}"/>
    <cellStyle name="Normal 2 2 3 2 8 2" xfId="2792" xr:uid="{00000000-0005-0000-0000-000057010000}"/>
    <cellStyle name="Normal 2 2 3 2 9" xfId="2039" xr:uid="{00000000-0005-0000-0000-000058010000}"/>
    <cellStyle name="Normal 2 2 3 2_AB Group Basel III" xfId="124" xr:uid="{00000000-0005-0000-0000-000059010000}"/>
    <cellStyle name="Normal 2 2 3 3" xfId="125" xr:uid="{00000000-0005-0000-0000-00005A010000}"/>
    <cellStyle name="Normal 2 2 3 3 2" xfId="126" xr:uid="{00000000-0005-0000-0000-00005B010000}"/>
    <cellStyle name="Normal 2 2 3 3 2 2" xfId="127" xr:uid="{00000000-0005-0000-0000-00005C010000}"/>
    <cellStyle name="Normal 2 2 3 3 2 2 2" xfId="1308" xr:uid="{00000000-0005-0000-0000-00005D010000}"/>
    <cellStyle name="Normal 2 2 3 3 2 2 2 2" xfId="2813" xr:uid="{00000000-0005-0000-0000-00005E010000}"/>
    <cellStyle name="Normal 2 2 3 3 2 2 3" xfId="2060" xr:uid="{00000000-0005-0000-0000-00005F010000}"/>
    <cellStyle name="Normal 2 2 3 3 2 3" xfId="1307" xr:uid="{00000000-0005-0000-0000-000060010000}"/>
    <cellStyle name="Normal 2 2 3 3 2 3 2" xfId="2812" xr:uid="{00000000-0005-0000-0000-000061010000}"/>
    <cellStyle name="Normal 2 2 3 3 2 4" xfId="2059" xr:uid="{00000000-0005-0000-0000-000062010000}"/>
    <cellStyle name="Normal 2 2 3 3 3" xfId="128" xr:uid="{00000000-0005-0000-0000-000063010000}"/>
    <cellStyle name="Normal 2 2 3 3 3 2" xfId="129" xr:uid="{00000000-0005-0000-0000-000064010000}"/>
    <cellStyle name="Normal 2 2 3 3 3 2 2" xfId="1310" xr:uid="{00000000-0005-0000-0000-000065010000}"/>
    <cellStyle name="Normal 2 2 3 3 3 2 2 2" xfId="2815" xr:uid="{00000000-0005-0000-0000-000066010000}"/>
    <cellStyle name="Normal 2 2 3 3 3 2 3" xfId="2062" xr:uid="{00000000-0005-0000-0000-000067010000}"/>
    <cellStyle name="Normal 2 2 3 3 3 3" xfId="1309" xr:uid="{00000000-0005-0000-0000-000068010000}"/>
    <cellStyle name="Normal 2 2 3 3 3 3 2" xfId="2814" xr:uid="{00000000-0005-0000-0000-000069010000}"/>
    <cellStyle name="Normal 2 2 3 3 3 4" xfId="2061" xr:uid="{00000000-0005-0000-0000-00006A010000}"/>
    <cellStyle name="Normal 2 2 3 3 4" xfId="130" xr:uid="{00000000-0005-0000-0000-00006B010000}"/>
    <cellStyle name="Normal 2 2 3 3 4 2" xfId="1311" xr:uid="{00000000-0005-0000-0000-00006C010000}"/>
    <cellStyle name="Normal 2 2 3 3 4 2 2" xfId="2816" xr:uid="{00000000-0005-0000-0000-00006D010000}"/>
    <cellStyle name="Normal 2 2 3 3 4 3" xfId="2063" xr:uid="{00000000-0005-0000-0000-00006E010000}"/>
    <cellStyle name="Normal 2 2 3 3 5" xfId="1306" xr:uid="{00000000-0005-0000-0000-00006F010000}"/>
    <cellStyle name="Normal 2 2 3 3 5 2" xfId="2811" xr:uid="{00000000-0005-0000-0000-000070010000}"/>
    <cellStyle name="Normal 2 2 3 3 6" xfId="2058" xr:uid="{00000000-0005-0000-0000-000071010000}"/>
    <cellStyle name="Normal 2 2 3 3_AB Group Basel III" xfId="131" xr:uid="{00000000-0005-0000-0000-000072010000}"/>
    <cellStyle name="Normal 2 2 3 4" xfId="132" xr:uid="{00000000-0005-0000-0000-000073010000}"/>
    <cellStyle name="Normal 2 2 3 4 2" xfId="133" xr:uid="{00000000-0005-0000-0000-000074010000}"/>
    <cellStyle name="Normal 2 2 3 4 2 2" xfId="134" xr:uid="{00000000-0005-0000-0000-000075010000}"/>
    <cellStyle name="Normal 2 2 3 4 2 2 2" xfId="1314" xr:uid="{00000000-0005-0000-0000-000076010000}"/>
    <cellStyle name="Normal 2 2 3 4 2 2 2 2" xfId="2819" xr:uid="{00000000-0005-0000-0000-000077010000}"/>
    <cellStyle name="Normal 2 2 3 4 2 2 3" xfId="2066" xr:uid="{00000000-0005-0000-0000-000078010000}"/>
    <cellStyle name="Normal 2 2 3 4 2 3" xfId="1313" xr:uid="{00000000-0005-0000-0000-000079010000}"/>
    <cellStyle name="Normal 2 2 3 4 2 3 2" xfId="2818" xr:uid="{00000000-0005-0000-0000-00007A010000}"/>
    <cellStyle name="Normal 2 2 3 4 2 4" xfId="2065" xr:uid="{00000000-0005-0000-0000-00007B010000}"/>
    <cellStyle name="Normal 2 2 3 4 3" xfId="135" xr:uid="{00000000-0005-0000-0000-00007C010000}"/>
    <cellStyle name="Normal 2 2 3 4 3 2" xfId="136" xr:uid="{00000000-0005-0000-0000-00007D010000}"/>
    <cellStyle name="Normal 2 2 3 4 3 2 2" xfId="1316" xr:uid="{00000000-0005-0000-0000-00007E010000}"/>
    <cellStyle name="Normal 2 2 3 4 3 2 2 2" xfId="2821" xr:uid="{00000000-0005-0000-0000-00007F010000}"/>
    <cellStyle name="Normal 2 2 3 4 3 2 3" xfId="2068" xr:uid="{00000000-0005-0000-0000-000080010000}"/>
    <cellStyle name="Normal 2 2 3 4 3 3" xfId="1315" xr:uid="{00000000-0005-0000-0000-000081010000}"/>
    <cellStyle name="Normal 2 2 3 4 3 3 2" xfId="2820" xr:uid="{00000000-0005-0000-0000-000082010000}"/>
    <cellStyle name="Normal 2 2 3 4 3 4" xfId="2067" xr:uid="{00000000-0005-0000-0000-000083010000}"/>
    <cellStyle name="Normal 2 2 3 4 4" xfId="137" xr:uid="{00000000-0005-0000-0000-000084010000}"/>
    <cellStyle name="Normal 2 2 3 4 4 2" xfId="1317" xr:uid="{00000000-0005-0000-0000-000085010000}"/>
    <cellStyle name="Normal 2 2 3 4 4 2 2" xfId="2822" xr:uid="{00000000-0005-0000-0000-000086010000}"/>
    <cellStyle name="Normal 2 2 3 4 4 3" xfId="2069" xr:uid="{00000000-0005-0000-0000-000087010000}"/>
    <cellStyle name="Normal 2 2 3 4 5" xfId="1312" xr:uid="{00000000-0005-0000-0000-000088010000}"/>
    <cellStyle name="Normal 2 2 3 4 5 2" xfId="2817" xr:uid="{00000000-0005-0000-0000-000089010000}"/>
    <cellStyle name="Normal 2 2 3 4 6" xfId="2064" xr:uid="{00000000-0005-0000-0000-00008A010000}"/>
    <cellStyle name="Normal 2 2 3 4_AB Group Basel III" xfId="138" xr:uid="{00000000-0005-0000-0000-00008B010000}"/>
    <cellStyle name="Normal 2 2 3 5" xfId="139" xr:uid="{00000000-0005-0000-0000-00008C010000}"/>
    <cellStyle name="Normal 2 2 3 5 2" xfId="140" xr:uid="{00000000-0005-0000-0000-00008D010000}"/>
    <cellStyle name="Normal 2 2 3 5 2 2" xfId="1319" xr:uid="{00000000-0005-0000-0000-00008E010000}"/>
    <cellStyle name="Normal 2 2 3 5 2 2 2" xfId="2824" xr:uid="{00000000-0005-0000-0000-00008F010000}"/>
    <cellStyle name="Normal 2 2 3 5 2 3" xfId="2071" xr:uid="{00000000-0005-0000-0000-000090010000}"/>
    <cellStyle name="Normal 2 2 3 5 3" xfId="1318" xr:uid="{00000000-0005-0000-0000-000091010000}"/>
    <cellStyle name="Normal 2 2 3 5 3 2" xfId="2823" xr:uid="{00000000-0005-0000-0000-000092010000}"/>
    <cellStyle name="Normal 2 2 3 5 4" xfId="2070" xr:uid="{00000000-0005-0000-0000-000093010000}"/>
    <cellStyle name="Normal 2 2 3 6" xfId="141" xr:uid="{00000000-0005-0000-0000-000094010000}"/>
    <cellStyle name="Normal 2 2 3 6 2" xfId="142" xr:uid="{00000000-0005-0000-0000-000095010000}"/>
    <cellStyle name="Normal 2 2 3 6 2 2" xfId="1321" xr:uid="{00000000-0005-0000-0000-000096010000}"/>
    <cellStyle name="Normal 2 2 3 6 2 2 2" xfId="2826" xr:uid="{00000000-0005-0000-0000-000097010000}"/>
    <cellStyle name="Normal 2 2 3 6 2 3" xfId="2073" xr:uid="{00000000-0005-0000-0000-000098010000}"/>
    <cellStyle name="Normal 2 2 3 6 3" xfId="1320" xr:uid="{00000000-0005-0000-0000-000099010000}"/>
    <cellStyle name="Normal 2 2 3 6 3 2" xfId="2825" xr:uid="{00000000-0005-0000-0000-00009A010000}"/>
    <cellStyle name="Normal 2 2 3 6 4" xfId="2072" xr:uid="{00000000-0005-0000-0000-00009B010000}"/>
    <cellStyle name="Normal 2 2 3 7" xfId="143" xr:uid="{00000000-0005-0000-0000-00009C010000}"/>
    <cellStyle name="Normal 2 2 3 7 2" xfId="1322" xr:uid="{00000000-0005-0000-0000-00009D010000}"/>
    <cellStyle name="Normal 2 2 3 7 2 2" xfId="2827" xr:uid="{00000000-0005-0000-0000-00009E010000}"/>
    <cellStyle name="Normal 2 2 3 7 3" xfId="2074" xr:uid="{00000000-0005-0000-0000-00009F010000}"/>
    <cellStyle name="Normal 2 2 3 8" xfId="144" xr:uid="{00000000-0005-0000-0000-0000A0010000}"/>
    <cellStyle name="Normal 2 2 3 8 2" xfId="1323" xr:uid="{00000000-0005-0000-0000-0000A1010000}"/>
    <cellStyle name="Normal 2 2 3 8 2 2" xfId="2828" xr:uid="{00000000-0005-0000-0000-0000A2010000}"/>
    <cellStyle name="Normal 2 2 3 8 3" xfId="2075" xr:uid="{00000000-0005-0000-0000-0000A3010000}"/>
    <cellStyle name="Normal 2 2 3 9" xfId="1286" xr:uid="{00000000-0005-0000-0000-0000A4010000}"/>
    <cellStyle name="Normal 2 2 3 9 2" xfId="2791" xr:uid="{00000000-0005-0000-0000-0000A5010000}"/>
    <cellStyle name="Normal 2 2 3_AB Group Basel III" xfId="145" xr:uid="{00000000-0005-0000-0000-0000A6010000}"/>
    <cellStyle name="Normal 2 2 4" xfId="146" xr:uid="{00000000-0005-0000-0000-0000A7010000}"/>
    <cellStyle name="Normal 2 2 4 2" xfId="147" xr:uid="{00000000-0005-0000-0000-0000A8010000}"/>
    <cellStyle name="Normal 2 2 4 2 2" xfId="148" xr:uid="{00000000-0005-0000-0000-0000A9010000}"/>
    <cellStyle name="Normal 2 2 4 2 2 2" xfId="149" xr:uid="{00000000-0005-0000-0000-0000AA010000}"/>
    <cellStyle name="Normal 2 2 4 2 2 2 2" xfId="1327" xr:uid="{00000000-0005-0000-0000-0000AB010000}"/>
    <cellStyle name="Normal 2 2 4 2 2 2 2 2" xfId="2832" xr:uid="{00000000-0005-0000-0000-0000AC010000}"/>
    <cellStyle name="Normal 2 2 4 2 2 2 3" xfId="2079" xr:uid="{00000000-0005-0000-0000-0000AD010000}"/>
    <cellStyle name="Normal 2 2 4 2 2 3" xfId="1326" xr:uid="{00000000-0005-0000-0000-0000AE010000}"/>
    <cellStyle name="Normal 2 2 4 2 2 3 2" xfId="2831" xr:uid="{00000000-0005-0000-0000-0000AF010000}"/>
    <cellStyle name="Normal 2 2 4 2 2 4" xfId="2078" xr:uid="{00000000-0005-0000-0000-0000B0010000}"/>
    <cellStyle name="Normal 2 2 4 2 3" xfId="150" xr:uid="{00000000-0005-0000-0000-0000B1010000}"/>
    <cellStyle name="Normal 2 2 4 2 3 2" xfId="151" xr:uid="{00000000-0005-0000-0000-0000B2010000}"/>
    <cellStyle name="Normal 2 2 4 2 3 2 2" xfId="1329" xr:uid="{00000000-0005-0000-0000-0000B3010000}"/>
    <cellStyle name="Normal 2 2 4 2 3 2 2 2" xfId="2834" xr:uid="{00000000-0005-0000-0000-0000B4010000}"/>
    <cellStyle name="Normal 2 2 4 2 3 2 3" xfId="2081" xr:uid="{00000000-0005-0000-0000-0000B5010000}"/>
    <cellStyle name="Normal 2 2 4 2 3 3" xfId="1328" xr:uid="{00000000-0005-0000-0000-0000B6010000}"/>
    <cellStyle name="Normal 2 2 4 2 3 3 2" xfId="2833" xr:uid="{00000000-0005-0000-0000-0000B7010000}"/>
    <cellStyle name="Normal 2 2 4 2 3 4" xfId="2080" xr:uid="{00000000-0005-0000-0000-0000B8010000}"/>
    <cellStyle name="Normal 2 2 4 2 4" xfId="152" xr:uid="{00000000-0005-0000-0000-0000B9010000}"/>
    <cellStyle name="Normal 2 2 4 2 4 2" xfId="1330" xr:uid="{00000000-0005-0000-0000-0000BA010000}"/>
    <cellStyle name="Normal 2 2 4 2 4 2 2" xfId="2835" xr:uid="{00000000-0005-0000-0000-0000BB010000}"/>
    <cellStyle name="Normal 2 2 4 2 4 3" xfId="2082" xr:uid="{00000000-0005-0000-0000-0000BC010000}"/>
    <cellStyle name="Normal 2 2 4 2 5" xfId="1325" xr:uid="{00000000-0005-0000-0000-0000BD010000}"/>
    <cellStyle name="Normal 2 2 4 2 5 2" xfId="2830" xr:uid="{00000000-0005-0000-0000-0000BE010000}"/>
    <cellStyle name="Normal 2 2 4 2 6" xfId="2077" xr:uid="{00000000-0005-0000-0000-0000BF010000}"/>
    <cellStyle name="Normal 2 2 4 2_AB Group Basel III" xfId="153" xr:uid="{00000000-0005-0000-0000-0000C0010000}"/>
    <cellStyle name="Normal 2 2 4 3" xfId="154" xr:uid="{00000000-0005-0000-0000-0000C1010000}"/>
    <cellStyle name="Normal 2 2 4 3 2" xfId="155" xr:uid="{00000000-0005-0000-0000-0000C2010000}"/>
    <cellStyle name="Normal 2 2 4 3 2 2" xfId="156" xr:uid="{00000000-0005-0000-0000-0000C3010000}"/>
    <cellStyle name="Normal 2 2 4 3 2 2 2" xfId="1333" xr:uid="{00000000-0005-0000-0000-0000C4010000}"/>
    <cellStyle name="Normal 2 2 4 3 2 2 2 2" xfId="2838" xr:uid="{00000000-0005-0000-0000-0000C5010000}"/>
    <cellStyle name="Normal 2 2 4 3 2 2 3" xfId="2085" xr:uid="{00000000-0005-0000-0000-0000C6010000}"/>
    <cellStyle name="Normal 2 2 4 3 2 3" xfId="1332" xr:uid="{00000000-0005-0000-0000-0000C7010000}"/>
    <cellStyle name="Normal 2 2 4 3 2 3 2" xfId="2837" xr:uid="{00000000-0005-0000-0000-0000C8010000}"/>
    <cellStyle name="Normal 2 2 4 3 2 4" xfId="2084" xr:uid="{00000000-0005-0000-0000-0000C9010000}"/>
    <cellStyle name="Normal 2 2 4 3 3" xfId="157" xr:uid="{00000000-0005-0000-0000-0000CA010000}"/>
    <cellStyle name="Normal 2 2 4 3 3 2" xfId="158" xr:uid="{00000000-0005-0000-0000-0000CB010000}"/>
    <cellStyle name="Normal 2 2 4 3 3 2 2" xfId="1335" xr:uid="{00000000-0005-0000-0000-0000CC010000}"/>
    <cellStyle name="Normal 2 2 4 3 3 2 2 2" xfId="2840" xr:uid="{00000000-0005-0000-0000-0000CD010000}"/>
    <cellStyle name="Normal 2 2 4 3 3 2 3" xfId="2087" xr:uid="{00000000-0005-0000-0000-0000CE010000}"/>
    <cellStyle name="Normal 2 2 4 3 3 3" xfId="1334" xr:uid="{00000000-0005-0000-0000-0000CF010000}"/>
    <cellStyle name="Normal 2 2 4 3 3 3 2" xfId="2839" xr:uid="{00000000-0005-0000-0000-0000D0010000}"/>
    <cellStyle name="Normal 2 2 4 3 3 4" xfId="2086" xr:uid="{00000000-0005-0000-0000-0000D1010000}"/>
    <cellStyle name="Normal 2 2 4 3 4" xfId="159" xr:uid="{00000000-0005-0000-0000-0000D2010000}"/>
    <cellStyle name="Normal 2 2 4 3 4 2" xfId="1336" xr:uid="{00000000-0005-0000-0000-0000D3010000}"/>
    <cellStyle name="Normal 2 2 4 3 4 2 2" xfId="2841" xr:uid="{00000000-0005-0000-0000-0000D4010000}"/>
    <cellStyle name="Normal 2 2 4 3 4 3" xfId="2088" xr:uid="{00000000-0005-0000-0000-0000D5010000}"/>
    <cellStyle name="Normal 2 2 4 3 5" xfId="1331" xr:uid="{00000000-0005-0000-0000-0000D6010000}"/>
    <cellStyle name="Normal 2 2 4 3 5 2" xfId="2836" xr:uid="{00000000-0005-0000-0000-0000D7010000}"/>
    <cellStyle name="Normal 2 2 4 3 6" xfId="2083" xr:uid="{00000000-0005-0000-0000-0000D8010000}"/>
    <cellStyle name="Normal 2 2 4 3_AB Group Basel III" xfId="160" xr:uid="{00000000-0005-0000-0000-0000D9010000}"/>
    <cellStyle name="Normal 2 2 4 4" xfId="161" xr:uid="{00000000-0005-0000-0000-0000DA010000}"/>
    <cellStyle name="Normal 2 2 4 4 2" xfId="162" xr:uid="{00000000-0005-0000-0000-0000DB010000}"/>
    <cellStyle name="Normal 2 2 4 4 2 2" xfId="1338" xr:uid="{00000000-0005-0000-0000-0000DC010000}"/>
    <cellStyle name="Normal 2 2 4 4 2 2 2" xfId="2843" xr:uid="{00000000-0005-0000-0000-0000DD010000}"/>
    <cellStyle name="Normal 2 2 4 4 2 3" xfId="2090" xr:uid="{00000000-0005-0000-0000-0000DE010000}"/>
    <cellStyle name="Normal 2 2 4 4 3" xfId="1337" xr:uid="{00000000-0005-0000-0000-0000DF010000}"/>
    <cellStyle name="Normal 2 2 4 4 3 2" xfId="2842" xr:uid="{00000000-0005-0000-0000-0000E0010000}"/>
    <cellStyle name="Normal 2 2 4 4 4" xfId="2089" xr:uid="{00000000-0005-0000-0000-0000E1010000}"/>
    <cellStyle name="Normal 2 2 4 5" xfId="163" xr:uid="{00000000-0005-0000-0000-0000E2010000}"/>
    <cellStyle name="Normal 2 2 4 5 2" xfId="164" xr:uid="{00000000-0005-0000-0000-0000E3010000}"/>
    <cellStyle name="Normal 2 2 4 5 2 2" xfId="1340" xr:uid="{00000000-0005-0000-0000-0000E4010000}"/>
    <cellStyle name="Normal 2 2 4 5 2 2 2" xfId="2845" xr:uid="{00000000-0005-0000-0000-0000E5010000}"/>
    <cellStyle name="Normal 2 2 4 5 2 3" xfId="2092" xr:uid="{00000000-0005-0000-0000-0000E6010000}"/>
    <cellStyle name="Normal 2 2 4 5 3" xfId="1339" xr:uid="{00000000-0005-0000-0000-0000E7010000}"/>
    <cellStyle name="Normal 2 2 4 5 3 2" xfId="2844" xr:uid="{00000000-0005-0000-0000-0000E8010000}"/>
    <cellStyle name="Normal 2 2 4 5 4" xfId="2091" xr:uid="{00000000-0005-0000-0000-0000E9010000}"/>
    <cellStyle name="Normal 2 2 4 6" xfId="165" xr:uid="{00000000-0005-0000-0000-0000EA010000}"/>
    <cellStyle name="Normal 2 2 4 6 2" xfId="1341" xr:uid="{00000000-0005-0000-0000-0000EB010000}"/>
    <cellStyle name="Normal 2 2 4 6 2 2" xfId="2846" xr:uid="{00000000-0005-0000-0000-0000EC010000}"/>
    <cellStyle name="Normal 2 2 4 6 3" xfId="2093" xr:uid="{00000000-0005-0000-0000-0000ED010000}"/>
    <cellStyle name="Normal 2 2 4 7" xfId="166" xr:uid="{00000000-0005-0000-0000-0000EE010000}"/>
    <cellStyle name="Normal 2 2 4 7 2" xfId="1342" xr:uid="{00000000-0005-0000-0000-0000EF010000}"/>
    <cellStyle name="Normal 2 2 4 7 2 2" xfId="2847" xr:uid="{00000000-0005-0000-0000-0000F0010000}"/>
    <cellStyle name="Normal 2 2 4 7 3" xfId="2094" xr:uid="{00000000-0005-0000-0000-0000F1010000}"/>
    <cellStyle name="Normal 2 2 4 8" xfId="1324" xr:uid="{00000000-0005-0000-0000-0000F2010000}"/>
    <cellStyle name="Normal 2 2 4 8 2" xfId="2829" xr:uid="{00000000-0005-0000-0000-0000F3010000}"/>
    <cellStyle name="Normal 2 2 4 9" xfId="2076" xr:uid="{00000000-0005-0000-0000-0000F4010000}"/>
    <cellStyle name="Normal 2 2 4_AB Group Basel III" xfId="167" xr:uid="{00000000-0005-0000-0000-0000F5010000}"/>
    <cellStyle name="Normal 2 2 5" xfId="168" xr:uid="{00000000-0005-0000-0000-0000F6010000}"/>
    <cellStyle name="Normal 2 2 5 2" xfId="169" xr:uid="{00000000-0005-0000-0000-0000F7010000}"/>
    <cellStyle name="Normal 2 2 5 2 2" xfId="170" xr:uid="{00000000-0005-0000-0000-0000F8010000}"/>
    <cellStyle name="Normal 2 2 5 2 2 2" xfId="171" xr:uid="{00000000-0005-0000-0000-0000F9010000}"/>
    <cellStyle name="Normal 2 2 5 2 2 2 2" xfId="1346" xr:uid="{00000000-0005-0000-0000-0000FA010000}"/>
    <cellStyle name="Normal 2 2 5 2 2 2 2 2" xfId="2851" xr:uid="{00000000-0005-0000-0000-0000FB010000}"/>
    <cellStyle name="Normal 2 2 5 2 2 2 3" xfId="2098" xr:uid="{00000000-0005-0000-0000-0000FC010000}"/>
    <cellStyle name="Normal 2 2 5 2 2 3" xfId="1345" xr:uid="{00000000-0005-0000-0000-0000FD010000}"/>
    <cellStyle name="Normal 2 2 5 2 2 3 2" xfId="2850" xr:uid="{00000000-0005-0000-0000-0000FE010000}"/>
    <cellStyle name="Normal 2 2 5 2 2 4" xfId="2097" xr:uid="{00000000-0005-0000-0000-0000FF010000}"/>
    <cellStyle name="Normal 2 2 5 2 3" xfId="172" xr:uid="{00000000-0005-0000-0000-000000020000}"/>
    <cellStyle name="Normal 2 2 5 2 3 2" xfId="173" xr:uid="{00000000-0005-0000-0000-000001020000}"/>
    <cellStyle name="Normal 2 2 5 2 3 2 2" xfId="1348" xr:uid="{00000000-0005-0000-0000-000002020000}"/>
    <cellStyle name="Normal 2 2 5 2 3 2 2 2" xfId="2853" xr:uid="{00000000-0005-0000-0000-000003020000}"/>
    <cellStyle name="Normal 2 2 5 2 3 2 3" xfId="2100" xr:uid="{00000000-0005-0000-0000-000004020000}"/>
    <cellStyle name="Normal 2 2 5 2 3 3" xfId="1347" xr:uid="{00000000-0005-0000-0000-000005020000}"/>
    <cellStyle name="Normal 2 2 5 2 3 3 2" xfId="2852" xr:uid="{00000000-0005-0000-0000-000006020000}"/>
    <cellStyle name="Normal 2 2 5 2 3 4" xfId="2099" xr:uid="{00000000-0005-0000-0000-000007020000}"/>
    <cellStyle name="Normal 2 2 5 2 4" xfId="174" xr:uid="{00000000-0005-0000-0000-000008020000}"/>
    <cellStyle name="Normal 2 2 5 2 4 2" xfId="1349" xr:uid="{00000000-0005-0000-0000-000009020000}"/>
    <cellStyle name="Normal 2 2 5 2 4 2 2" xfId="2854" xr:uid="{00000000-0005-0000-0000-00000A020000}"/>
    <cellStyle name="Normal 2 2 5 2 4 3" xfId="2101" xr:uid="{00000000-0005-0000-0000-00000B020000}"/>
    <cellStyle name="Normal 2 2 5 2 5" xfId="1344" xr:uid="{00000000-0005-0000-0000-00000C020000}"/>
    <cellStyle name="Normal 2 2 5 2 5 2" xfId="2849" xr:uid="{00000000-0005-0000-0000-00000D020000}"/>
    <cellStyle name="Normal 2 2 5 2 6" xfId="2096" xr:uid="{00000000-0005-0000-0000-00000E020000}"/>
    <cellStyle name="Normal 2 2 5 2_AB Group Basel III" xfId="175" xr:uid="{00000000-0005-0000-0000-00000F020000}"/>
    <cellStyle name="Normal 2 2 5 3" xfId="176" xr:uid="{00000000-0005-0000-0000-000010020000}"/>
    <cellStyle name="Normal 2 2 5 3 2" xfId="177" xr:uid="{00000000-0005-0000-0000-000011020000}"/>
    <cellStyle name="Normal 2 2 5 3 2 2" xfId="1351" xr:uid="{00000000-0005-0000-0000-000012020000}"/>
    <cellStyle name="Normal 2 2 5 3 2 2 2" xfId="2856" xr:uid="{00000000-0005-0000-0000-000013020000}"/>
    <cellStyle name="Normal 2 2 5 3 2 3" xfId="2103" xr:uid="{00000000-0005-0000-0000-000014020000}"/>
    <cellStyle name="Normal 2 2 5 3 3" xfId="1350" xr:uid="{00000000-0005-0000-0000-000015020000}"/>
    <cellStyle name="Normal 2 2 5 3 3 2" xfId="2855" xr:uid="{00000000-0005-0000-0000-000016020000}"/>
    <cellStyle name="Normal 2 2 5 3 4" xfId="2102" xr:uid="{00000000-0005-0000-0000-000017020000}"/>
    <cellStyle name="Normal 2 2 5 4" xfId="178" xr:uid="{00000000-0005-0000-0000-000018020000}"/>
    <cellStyle name="Normal 2 2 5 4 2" xfId="179" xr:uid="{00000000-0005-0000-0000-000019020000}"/>
    <cellStyle name="Normal 2 2 5 4 2 2" xfId="1353" xr:uid="{00000000-0005-0000-0000-00001A020000}"/>
    <cellStyle name="Normal 2 2 5 4 2 2 2" xfId="2858" xr:uid="{00000000-0005-0000-0000-00001B020000}"/>
    <cellStyle name="Normal 2 2 5 4 2 3" xfId="2105" xr:uid="{00000000-0005-0000-0000-00001C020000}"/>
    <cellStyle name="Normal 2 2 5 4 3" xfId="1352" xr:uid="{00000000-0005-0000-0000-00001D020000}"/>
    <cellStyle name="Normal 2 2 5 4 3 2" xfId="2857" xr:uid="{00000000-0005-0000-0000-00001E020000}"/>
    <cellStyle name="Normal 2 2 5 4 4" xfId="2104" xr:uid="{00000000-0005-0000-0000-00001F020000}"/>
    <cellStyle name="Normal 2 2 5 5" xfId="180" xr:uid="{00000000-0005-0000-0000-000020020000}"/>
    <cellStyle name="Normal 2 2 5 5 2" xfId="181" xr:uid="{00000000-0005-0000-0000-000021020000}"/>
    <cellStyle name="Normal 2 2 5 5 2 2" xfId="1355" xr:uid="{00000000-0005-0000-0000-000022020000}"/>
    <cellStyle name="Normal 2 2 5 5 2 2 2" xfId="2860" xr:uid="{00000000-0005-0000-0000-000023020000}"/>
    <cellStyle name="Normal 2 2 5 5 2 3" xfId="2107" xr:uid="{00000000-0005-0000-0000-000024020000}"/>
    <cellStyle name="Normal 2 2 5 5 3" xfId="1354" xr:uid="{00000000-0005-0000-0000-000025020000}"/>
    <cellStyle name="Normal 2 2 5 5 3 2" xfId="2859" xr:uid="{00000000-0005-0000-0000-000026020000}"/>
    <cellStyle name="Normal 2 2 5 5 4" xfId="2106" xr:uid="{00000000-0005-0000-0000-000027020000}"/>
    <cellStyle name="Normal 2 2 5 6" xfId="182" xr:uid="{00000000-0005-0000-0000-000028020000}"/>
    <cellStyle name="Normal 2 2 5 6 2" xfId="1356" xr:uid="{00000000-0005-0000-0000-000029020000}"/>
    <cellStyle name="Normal 2 2 5 6 2 2" xfId="2861" xr:uid="{00000000-0005-0000-0000-00002A020000}"/>
    <cellStyle name="Normal 2 2 5 6 3" xfId="2108" xr:uid="{00000000-0005-0000-0000-00002B020000}"/>
    <cellStyle name="Normal 2 2 5 7" xfId="1343" xr:uid="{00000000-0005-0000-0000-00002C020000}"/>
    <cellStyle name="Normal 2 2 5 7 2" xfId="2848" xr:uid="{00000000-0005-0000-0000-00002D020000}"/>
    <cellStyle name="Normal 2 2 5 8" xfId="2095" xr:uid="{00000000-0005-0000-0000-00002E020000}"/>
    <cellStyle name="Normal 2 2 5_AB Group Basel III" xfId="183" xr:uid="{00000000-0005-0000-0000-00002F020000}"/>
    <cellStyle name="Normal 2 2 6" xfId="184" xr:uid="{00000000-0005-0000-0000-000030020000}"/>
    <cellStyle name="Normal 2 2 6 2" xfId="185" xr:uid="{00000000-0005-0000-0000-000031020000}"/>
    <cellStyle name="Normal 2 2 6 2 2" xfId="186" xr:uid="{00000000-0005-0000-0000-000032020000}"/>
    <cellStyle name="Normal 2 2 6 2 2 2" xfId="1359" xr:uid="{00000000-0005-0000-0000-000033020000}"/>
    <cellStyle name="Normal 2 2 6 2 2 2 2" xfId="2864" xr:uid="{00000000-0005-0000-0000-000034020000}"/>
    <cellStyle name="Normal 2 2 6 2 2 3" xfId="2111" xr:uid="{00000000-0005-0000-0000-000035020000}"/>
    <cellStyle name="Normal 2 2 6 2 3" xfId="1358" xr:uid="{00000000-0005-0000-0000-000036020000}"/>
    <cellStyle name="Normal 2 2 6 2 3 2" xfId="2863" xr:uid="{00000000-0005-0000-0000-000037020000}"/>
    <cellStyle name="Normal 2 2 6 2 4" xfId="2110" xr:uid="{00000000-0005-0000-0000-000038020000}"/>
    <cellStyle name="Normal 2 2 6 3" xfId="187" xr:uid="{00000000-0005-0000-0000-000039020000}"/>
    <cellStyle name="Normal 2 2 6 3 2" xfId="188" xr:uid="{00000000-0005-0000-0000-00003A020000}"/>
    <cellStyle name="Normal 2 2 6 3 2 2" xfId="1361" xr:uid="{00000000-0005-0000-0000-00003B020000}"/>
    <cellStyle name="Normal 2 2 6 3 2 2 2" xfId="2866" xr:uid="{00000000-0005-0000-0000-00003C020000}"/>
    <cellStyle name="Normal 2 2 6 3 2 3" xfId="2113" xr:uid="{00000000-0005-0000-0000-00003D020000}"/>
    <cellStyle name="Normal 2 2 6 3 3" xfId="1360" xr:uid="{00000000-0005-0000-0000-00003E020000}"/>
    <cellStyle name="Normal 2 2 6 3 3 2" xfId="2865" xr:uid="{00000000-0005-0000-0000-00003F020000}"/>
    <cellStyle name="Normal 2 2 6 3 4" xfId="2112" xr:uid="{00000000-0005-0000-0000-000040020000}"/>
    <cellStyle name="Normal 2 2 6 4" xfId="189" xr:uid="{00000000-0005-0000-0000-000041020000}"/>
    <cellStyle name="Normal 2 2 6 4 2" xfId="1362" xr:uid="{00000000-0005-0000-0000-000042020000}"/>
    <cellStyle name="Normal 2 2 6 4 2 2" xfId="2867" xr:uid="{00000000-0005-0000-0000-000043020000}"/>
    <cellStyle name="Normal 2 2 6 4 3" xfId="2114" xr:uid="{00000000-0005-0000-0000-000044020000}"/>
    <cellStyle name="Normal 2 2 6 5" xfId="1357" xr:uid="{00000000-0005-0000-0000-000045020000}"/>
    <cellStyle name="Normal 2 2 6 5 2" xfId="2862" xr:uid="{00000000-0005-0000-0000-000046020000}"/>
    <cellStyle name="Normal 2 2 6 6" xfId="2109" xr:uid="{00000000-0005-0000-0000-000047020000}"/>
    <cellStyle name="Normal 2 2 6_AB Group Basel III" xfId="190" xr:uid="{00000000-0005-0000-0000-000048020000}"/>
    <cellStyle name="Normal 2 2 7" xfId="191" xr:uid="{00000000-0005-0000-0000-000049020000}"/>
    <cellStyle name="Normal 2 2 7 2" xfId="192" xr:uid="{00000000-0005-0000-0000-00004A020000}"/>
    <cellStyle name="Normal 2 2 7 2 2" xfId="193" xr:uid="{00000000-0005-0000-0000-00004B020000}"/>
    <cellStyle name="Normal 2 2 7 2 2 2" xfId="1365" xr:uid="{00000000-0005-0000-0000-00004C020000}"/>
    <cellStyle name="Normal 2 2 7 2 2 2 2" xfId="2870" xr:uid="{00000000-0005-0000-0000-00004D020000}"/>
    <cellStyle name="Normal 2 2 7 2 2 3" xfId="2117" xr:uid="{00000000-0005-0000-0000-00004E020000}"/>
    <cellStyle name="Normal 2 2 7 2 3" xfId="1364" xr:uid="{00000000-0005-0000-0000-00004F020000}"/>
    <cellStyle name="Normal 2 2 7 2 3 2" xfId="2869" xr:uid="{00000000-0005-0000-0000-000050020000}"/>
    <cellStyle name="Normal 2 2 7 2 4" xfId="2116" xr:uid="{00000000-0005-0000-0000-000051020000}"/>
    <cellStyle name="Normal 2 2 7 3" xfId="194" xr:uid="{00000000-0005-0000-0000-000052020000}"/>
    <cellStyle name="Normal 2 2 7 3 2" xfId="195" xr:uid="{00000000-0005-0000-0000-000053020000}"/>
    <cellStyle name="Normal 2 2 7 3 2 2" xfId="1367" xr:uid="{00000000-0005-0000-0000-000054020000}"/>
    <cellStyle name="Normal 2 2 7 3 2 2 2" xfId="2872" xr:uid="{00000000-0005-0000-0000-000055020000}"/>
    <cellStyle name="Normal 2 2 7 3 2 3" xfId="2119" xr:uid="{00000000-0005-0000-0000-000056020000}"/>
    <cellStyle name="Normal 2 2 7 3 3" xfId="1366" xr:uid="{00000000-0005-0000-0000-000057020000}"/>
    <cellStyle name="Normal 2 2 7 3 3 2" xfId="2871" xr:uid="{00000000-0005-0000-0000-000058020000}"/>
    <cellStyle name="Normal 2 2 7 3 4" xfId="2118" xr:uid="{00000000-0005-0000-0000-000059020000}"/>
    <cellStyle name="Normal 2 2 7 4" xfId="196" xr:uid="{00000000-0005-0000-0000-00005A020000}"/>
    <cellStyle name="Normal 2 2 7 4 2" xfId="1368" xr:uid="{00000000-0005-0000-0000-00005B020000}"/>
    <cellStyle name="Normal 2 2 7 4 2 2" xfId="2873" xr:uid="{00000000-0005-0000-0000-00005C020000}"/>
    <cellStyle name="Normal 2 2 7 4 3" xfId="2120" xr:uid="{00000000-0005-0000-0000-00005D020000}"/>
    <cellStyle name="Normal 2 2 7 5" xfId="1363" xr:uid="{00000000-0005-0000-0000-00005E020000}"/>
    <cellStyle name="Normal 2 2 7 5 2" xfId="2868" xr:uid="{00000000-0005-0000-0000-00005F020000}"/>
    <cellStyle name="Normal 2 2 7 6" xfId="2115" xr:uid="{00000000-0005-0000-0000-000060020000}"/>
    <cellStyle name="Normal 2 2 7_AB Group Basel III" xfId="197" xr:uid="{00000000-0005-0000-0000-000061020000}"/>
    <cellStyle name="Normal 2 2 8" xfId="198" xr:uid="{00000000-0005-0000-0000-000062020000}"/>
    <cellStyle name="Normal 2 2 8 2" xfId="199" xr:uid="{00000000-0005-0000-0000-000063020000}"/>
    <cellStyle name="Normal 2 2 8 2 2" xfId="1370" xr:uid="{00000000-0005-0000-0000-000064020000}"/>
    <cellStyle name="Normal 2 2 8 2 2 2" xfId="2875" xr:uid="{00000000-0005-0000-0000-000065020000}"/>
    <cellStyle name="Normal 2 2 8 2 3" xfId="2122" xr:uid="{00000000-0005-0000-0000-000066020000}"/>
    <cellStyle name="Normal 2 2 8 3" xfId="1369" xr:uid="{00000000-0005-0000-0000-000067020000}"/>
    <cellStyle name="Normal 2 2 8 3 2" xfId="2874" xr:uid="{00000000-0005-0000-0000-000068020000}"/>
    <cellStyle name="Normal 2 2 8 4" xfId="2121" xr:uid="{00000000-0005-0000-0000-000069020000}"/>
    <cellStyle name="Normal 2 2 9" xfId="200" xr:uid="{00000000-0005-0000-0000-00006A020000}"/>
    <cellStyle name="Normal 2 2 9 2" xfId="201" xr:uid="{00000000-0005-0000-0000-00006B020000}"/>
    <cellStyle name="Normal 2 2 9 2 2" xfId="1372" xr:uid="{00000000-0005-0000-0000-00006C020000}"/>
    <cellStyle name="Normal 2 2 9 2 2 2" xfId="2877" xr:uid="{00000000-0005-0000-0000-00006D020000}"/>
    <cellStyle name="Normal 2 2 9 2 3" xfId="2124" xr:uid="{00000000-0005-0000-0000-00006E020000}"/>
    <cellStyle name="Normal 2 2 9 3" xfId="1371" xr:uid="{00000000-0005-0000-0000-00006F020000}"/>
    <cellStyle name="Normal 2 2 9 3 2" xfId="2876" xr:uid="{00000000-0005-0000-0000-000070020000}"/>
    <cellStyle name="Normal 2 2 9 4" xfId="2123" xr:uid="{00000000-0005-0000-0000-000071020000}"/>
    <cellStyle name="Normal 2 2_AB Group Basel III" xfId="202" xr:uid="{00000000-0005-0000-0000-000072020000}"/>
    <cellStyle name="Normal 2 20" xfId="2725" xr:uid="{00000000-0005-0000-0000-000073020000}"/>
    <cellStyle name="Normal 2 21" xfId="3496" xr:uid="{00000000-0005-0000-0000-000074020000}"/>
    <cellStyle name="Normal 2 22" xfId="3494" xr:uid="{00000000-0005-0000-0000-000075020000}"/>
    <cellStyle name="Normal 2 23" xfId="3495" xr:uid="{00000000-0005-0000-0000-000076020000}"/>
    <cellStyle name="Normal 2 24" xfId="3500" xr:uid="{00000000-0005-0000-0000-000077020000}"/>
    <cellStyle name="Normal 2 25" xfId="3498" xr:uid="{00000000-0005-0000-0000-000078020000}"/>
    <cellStyle name="Normal 2 3" xfId="203" xr:uid="{00000000-0005-0000-0000-000079020000}"/>
    <cellStyle name="Normal 2 3 2" xfId="204" xr:uid="{00000000-0005-0000-0000-00007A020000}"/>
    <cellStyle name="Normal 2 3 2 2" xfId="205" xr:uid="{00000000-0005-0000-0000-00007B020000}"/>
    <cellStyle name="Normal 2 3 2 2 2" xfId="206" xr:uid="{00000000-0005-0000-0000-00007C020000}"/>
    <cellStyle name="Normal 2 3 2 2 2 2" xfId="207" xr:uid="{00000000-0005-0000-0000-00007D020000}"/>
    <cellStyle name="Normal 2 3 2 2 2 2 2" xfId="1376" xr:uid="{00000000-0005-0000-0000-00007E020000}"/>
    <cellStyle name="Normal 2 3 2 2 2 2 2 2" xfId="2881" xr:uid="{00000000-0005-0000-0000-00007F020000}"/>
    <cellStyle name="Normal 2 3 2 2 2 2 3" xfId="2128" xr:uid="{00000000-0005-0000-0000-000080020000}"/>
    <cellStyle name="Normal 2 3 2 2 2 3" xfId="1375" xr:uid="{00000000-0005-0000-0000-000081020000}"/>
    <cellStyle name="Normal 2 3 2 2 2 3 2" xfId="2880" xr:uid="{00000000-0005-0000-0000-000082020000}"/>
    <cellStyle name="Normal 2 3 2 2 2 4" xfId="2127" xr:uid="{00000000-0005-0000-0000-000083020000}"/>
    <cellStyle name="Normal 2 3 2 2 3" xfId="208" xr:uid="{00000000-0005-0000-0000-000084020000}"/>
    <cellStyle name="Normal 2 3 2 2 3 2" xfId="209" xr:uid="{00000000-0005-0000-0000-000085020000}"/>
    <cellStyle name="Normal 2 3 2 2 3 2 2" xfId="1378" xr:uid="{00000000-0005-0000-0000-000086020000}"/>
    <cellStyle name="Normal 2 3 2 2 3 2 2 2" xfId="2883" xr:uid="{00000000-0005-0000-0000-000087020000}"/>
    <cellStyle name="Normal 2 3 2 2 3 2 3" xfId="2130" xr:uid="{00000000-0005-0000-0000-000088020000}"/>
    <cellStyle name="Normal 2 3 2 2 3 3" xfId="1377" xr:uid="{00000000-0005-0000-0000-000089020000}"/>
    <cellStyle name="Normal 2 3 2 2 3 3 2" xfId="2882" xr:uid="{00000000-0005-0000-0000-00008A020000}"/>
    <cellStyle name="Normal 2 3 2 2 3 4" xfId="2129" xr:uid="{00000000-0005-0000-0000-00008B020000}"/>
    <cellStyle name="Normal 2 3 2 2 4" xfId="210" xr:uid="{00000000-0005-0000-0000-00008C020000}"/>
    <cellStyle name="Normal 2 3 2 2 4 2" xfId="1379" xr:uid="{00000000-0005-0000-0000-00008D020000}"/>
    <cellStyle name="Normal 2 3 2 2 4 2 2" xfId="2884" xr:uid="{00000000-0005-0000-0000-00008E020000}"/>
    <cellStyle name="Normal 2 3 2 2 4 3" xfId="2131" xr:uid="{00000000-0005-0000-0000-00008F020000}"/>
    <cellStyle name="Normal 2 3 2 2 5" xfId="1374" xr:uid="{00000000-0005-0000-0000-000090020000}"/>
    <cellStyle name="Normal 2 3 2 2 5 2" xfId="2879" xr:uid="{00000000-0005-0000-0000-000091020000}"/>
    <cellStyle name="Normal 2 3 2 2 6" xfId="2126" xr:uid="{00000000-0005-0000-0000-000092020000}"/>
    <cellStyle name="Normal 2 3 2 2_AB Group Basel III" xfId="211" xr:uid="{00000000-0005-0000-0000-000093020000}"/>
    <cellStyle name="Normal 2 3 2 3" xfId="212" xr:uid="{00000000-0005-0000-0000-000094020000}"/>
    <cellStyle name="Normal 2 3 2 3 2" xfId="213" xr:uid="{00000000-0005-0000-0000-000095020000}"/>
    <cellStyle name="Normal 2 3 2 3 2 2" xfId="214" xr:uid="{00000000-0005-0000-0000-000096020000}"/>
    <cellStyle name="Normal 2 3 2 3 2 2 2" xfId="1382" xr:uid="{00000000-0005-0000-0000-000097020000}"/>
    <cellStyle name="Normal 2 3 2 3 2 2 2 2" xfId="2887" xr:uid="{00000000-0005-0000-0000-000098020000}"/>
    <cellStyle name="Normal 2 3 2 3 2 2 3" xfId="2134" xr:uid="{00000000-0005-0000-0000-000099020000}"/>
    <cellStyle name="Normal 2 3 2 3 2 3" xfId="1381" xr:uid="{00000000-0005-0000-0000-00009A020000}"/>
    <cellStyle name="Normal 2 3 2 3 2 3 2" xfId="2886" xr:uid="{00000000-0005-0000-0000-00009B020000}"/>
    <cellStyle name="Normal 2 3 2 3 2 4" xfId="2133" xr:uid="{00000000-0005-0000-0000-00009C020000}"/>
    <cellStyle name="Normal 2 3 2 3 3" xfId="215" xr:uid="{00000000-0005-0000-0000-00009D020000}"/>
    <cellStyle name="Normal 2 3 2 3 3 2" xfId="216" xr:uid="{00000000-0005-0000-0000-00009E020000}"/>
    <cellStyle name="Normal 2 3 2 3 3 2 2" xfId="1384" xr:uid="{00000000-0005-0000-0000-00009F020000}"/>
    <cellStyle name="Normal 2 3 2 3 3 2 2 2" xfId="2889" xr:uid="{00000000-0005-0000-0000-0000A0020000}"/>
    <cellStyle name="Normal 2 3 2 3 3 2 3" xfId="2136" xr:uid="{00000000-0005-0000-0000-0000A1020000}"/>
    <cellStyle name="Normal 2 3 2 3 3 3" xfId="1383" xr:uid="{00000000-0005-0000-0000-0000A2020000}"/>
    <cellStyle name="Normal 2 3 2 3 3 3 2" xfId="2888" xr:uid="{00000000-0005-0000-0000-0000A3020000}"/>
    <cellStyle name="Normal 2 3 2 3 3 4" xfId="2135" xr:uid="{00000000-0005-0000-0000-0000A4020000}"/>
    <cellStyle name="Normal 2 3 2 3 4" xfId="217" xr:uid="{00000000-0005-0000-0000-0000A5020000}"/>
    <cellStyle name="Normal 2 3 2 3 4 2" xfId="1385" xr:uid="{00000000-0005-0000-0000-0000A6020000}"/>
    <cellStyle name="Normal 2 3 2 3 4 2 2" xfId="2890" xr:uid="{00000000-0005-0000-0000-0000A7020000}"/>
    <cellStyle name="Normal 2 3 2 3 4 3" xfId="2137" xr:uid="{00000000-0005-0000-0000-0000A8020000}"/>
    <cellStyle name="Normal 2 3 2 3 5" xfId="1380" xr:uid="{00000000-0005-0000-0000-0000A9020000}"/>
    <cellStyle name="Normal 2 3 2 3 5 2" xfId="2885" xr:uid="{00000000-0005-0000-0000-0000AA020000}"/>
    <cellStyle name="Normal 2 3 2 3 6" xfId="2132" xr:uid="{00000000-0005-0000-0000-0000AB020000}"/>
    <cellStyle name="Normal 2 3 2 3_AB Group Basel III" xfId="218" xr:uid="{00000000-0005-0000-0000-0000AC020000}"/>
    <cellStyle name="Normal 2 3 2 4" xfId="219" xr:uid="{00000000-0005-0000-0000-0000AD020000}"/>
    <cellStyle name="Normal 2 3 2 4 2" xfId="220" xr:uid="{00000000-0005-0000-0000-0000AE020000}"/>
    <cellStyle name="Normal 2 3 2 4 2 2" xfId="1387" xr:uid="{00000000-0005-0000-0000-0000AF020000}"/>
    <cellStyle name="Normal 2 3 2 4 2 2 2" xfId="2892" xr:uid="{00000000-0005-0000-0000-0000B0020000}"/>
    <cellStyle name="Normal 2 3 2 4 2 3" xfId="2139" xr:uid="{00000000-0005-0000-0000-0000B1020000}"/>
    <cellStyle name="Normal 2 3 2 4 3" xfId="1386" xr:uid="{00000000-0005-0000-0000-0000B2020000}"/>
    <cellStyle name="Normal 2 3 2 4 3 2" xfId="2891" xr:uid="{00000000-0005-0000-0000-0000B3020000}"/>
    <cellStyle name="Normal 2 3 2 4 4" xfId="2138" xr:uid="{00000000-0005-0000-0000-0000B4020000}"/>
    <cellStyle name="Normal 2 3 2 5" xfId="221" xr:uid="{00000000-0005-0000-0000-0000B5020000}"/>
    <cellStyle name="Normal 2 3 2 5 2" xfId="222" xr:uid="{00000000-0005-0000-0000-0000B6020000}"/>
    <cellStyle name="Normal 2 3 2 5 2 2" xfId="1389" xr:uid="{00000000-0005-0000-0000-0000B7020000}"/>
    <cellStyle name="Normal 2 3 2 5 2 2 2" xfId="2894" xr:uid="{00000000-0005-0000-0000-0000B8020000}"/>
    <cellStyle name="Normal 2 3 2 5 2 3" xfId="2141" xr:uid="{00000000-0005-0000-0000-0000B9020000}"/>
    <cellStyle name="Normal 2 3 2 5 3" xfId="1388" xr:uid="{00000000-0005-0000-0000-0000BA020000}"/>
    <cellStyle name="Normal 2 3 2 5 3 2" xfId="2893" xr:uid="{00000000-0005-0000-0000-0000BB020000}"/>
    <cellStyle name="Normal 2 3 2 5 4" xfId="2140" xr:uid="{00000000-0005-0000-0000-0000BC020000}"/>
    <cellStyle name="Normal 2 3 2 6" xfId="223" xr:uid="{00000000-0005-0000-0000-0000BD020000}"/>
    <cellStyle name="Normal 2 3 2 6 2" xfId="1390" xr:uid="{00000000-0005-0000-0000-0000BE020000}"/>
    <cellStyle name="Normal 2 3 2 6 2 2" xfId="2895" xr:uid="{00000000-0005-0000-0000-0000BF020000}"/>
    <cellStyle name="Normal 2 3 2 6 3" xfId="2142" xr:uid="{00000000-0005-0000-0000-0000C0020000}"/>
    <cellStyle name="Normal 2 3 2 7" xfId="224" xr:uid="{00000000-0005-0000-0000-0000C1020000}"/>
    <cellStyle name="Normal 2 3 2 7 2" xfId="1391" xr:uid="{00000000-0005-0000-0000-0000C2020000}"/>
    <cellStyle name="Normal 2 3 2 7 2 2" xfId="2896" xr:uid="{00000000-0005-0000-0000-0000C3020000}"/>
    <cellStyle name="Normal 2 3 2 7 3" xfId="2143" xr:uid="{00000000-0005-0000-0000-0000C4020000}"/>
    <cellStyle name="Normal 2 3 2 8" xfId="1373" xr:uid="{00000000-0005-0000-0000-0000C5020000}"/>
    <cellStyle name="Normal 2 3 2 8 2" xfId="2878" xr:uid="{00000000-0005-0000-0000-0000C6020000}"/>
    <cellStyle name="Normal 2 3 2 9" xfId="2125" xr:uid="{00000000-0005-0000-0000-0000C7020000}"/>
    <cellStyle name="Normal 2 3 2_AB Group Basel III" xfId="225" xr:uid="{00000000-0005-0000-0000-0000C8020000}"/>
    <cellStyle name="Normal 2 3 3" xfId="226" xr:uid="{00000000-0005-0000-0000-0000C9020000}"/>
    <cellStyle name="Normal 2 3 3 2" xfId="227" xr:uid="{00000000-0005-0000-0000-0000CA020000}"/>
    <cellStyle name="Normal 2 3 3 2 2" xfId="228" xr:uid="{00000000-0005-0000-0000-0000CB020000}"/>
    <cellStyle name="Normal 2 3 3 2 2 2" xfId="1394" xr:uid="{00000000-0005-0000-0000-0000CC020000}"/>
    <cellStyle name="Normal 2 3 3 2 2 2 2" xfId="2899" xr:uid="{00000000-0005-0000-0000-0000CD020000}"/>
    <cellStyle name="Normal 2 3 3 2 2 3" xfId="2146" xr:uid="{00000000-0005-0000-0000-0000CE020000}"/>
    <cellStyle name="Normal 2 3 3 2 3" xfId="1393" xr:uid="{00000000-0005-0000-0000-0000CF020000}"/>
    <cellStyle name="Normal 2 3 3 2 3 2" xfId="2898" xr:uid="{00000000-0005-0000-0000-0000D0020000}"/>
    <cellStyle name="Normal 2 3 3 2 4" xfId="2145" xr:uid="{00000000-0005-0000-0000-0000D1020000}"/>
    <cellStyle name="Normal 2 3 3 3" xfId="229" xr:uid="{00000000-0005-0000-0000-0000D2020000}"/>
    <cellStyle name="Normal 2 3 3 3 2" xfId="230" xr:uid="{00000000-0005-0000-0000-0000D3020000}"/>
    <cellStyle name="Normal 2 3 3 3 2 2" xfId="1396" xr:uid="{00000000-0005-0000-0000-0000D4020000}"/>
    <cellStyle name="Normal 2 3 3 3 2 2 2" xfId="2901" xr:uid="{00000000-0005-0000-0000-0000D5020000}"/>
    <cellStyle name="Normal 2 3 3 3 2 3" xfId="2148" xr:uid="{00000000-0005-0000-0000-0000D6020000}"/>
    <cellStyle name="Normal 2 3 3 3 3" xfId="1395" xr:uid="{00000000-0005-0000-0000-0000D7020000}"/>
    <cellStyle name="Normal 2 3 3 3 3 2" xfId="2900" xr:uid="{00000000-0005-0000-0000-0000D8020000}"/>
    <cellStyle name="Normal 2 3 3 3 4" xfId="2147" xr:uid="{00000000-0005-0000-0000-0000D9020000}"/>
    <cellStyle name="Normal 2 3 3 4" xfId="231" xr:uid="{00000000-0005-0000-0000-0000DA020000}"/>
    <cellStyle name="Normal 2 3 3 4 2" xfId="1397" xr:uid="{00000000-0005-0000-0000-0000DB020000}"/>
    <cellStyle name="Normal 2 3 3 4 2 2" xfId="2902" xr:uid="{00000000-0005-0000-0000-0000DC020000}"/>
    <cellStyle name="Normal 2 3 3 4 3" xfId="2149" xr:uid="{00000000-0005-0000-0000-0000DD020000}"/>
    <cellStyle name="Normal 2 3 3 5" xfId="1392" xr:uid="{00000000-0005-0000-0000-0000DE020000}"/>
    <cellStyle name="Normal 2 3 3 5 2" xfId="2897" xr:uid="{00000000-0005-0000-0000-0000DF020000}"/>
    <cellStyle name="Normal 2 3 3 6" xfId="2144" xr:uid="{00000000-0005-0000-0000-0000E0020000}"/>
    <cellStyle name="Normal 2 3 3_AB Group Basel III" xfId="232" xr:uid="{00000000-0005-0000-0000-0000E1020000}"/>
    <cellStyle name="Normal 2 3 4" xfId="233" xr:uid="{00000000-0005-0000-0000-0000E2020000}"/>
    <cellStyle name="Normal 2 3 4 2" xfId="234" xr:uid="{00000000-0005-0000-0000-0000E3020000}"/>
    <cellStyle name="Normal 2 3 4 2 2" xfId="235" xr:uid="{00000000-0005-0000-0000-0000E4020000}"/>
    <cellStyle name="Normal 2 3 4 2 2 2" xfId="1400" xr:uid="{00000000-0005-0000-0000-0000E5020000}"/>
    <cellStyle name="Normal 2 3 4 2 2 2 2" xfId="2905" xr:uid="{00000000-0005-0000-0000-0000E6020000}"/>
    <cellStyle name="Normal 2 3 4 2 2 3" xfId="2152" xr:uid="{00000000-0005-0000-0000-0000E7020000}"/>
    <cellStyle name="Normal 2 3 4 2 3" xfId="1399" xr:uid="{00000000-0005-0000-0000-0000E8020000}"/>
    <cellStyle name="Normal 2 3 4 2 3 2" xfId="2904" xr:uid="{00000000-0005-0000-0000-0000E9020000}"/>
    <cellStyle name="Normal 2 3 4 2 4" xfId="2151" xr:uid="{00000000-0005-0000-0000-0000EA020000}"/>
    <cellStyle name="Normal 2 3 4 3" xfId="236" xr:uid="{00000000-0005-0000-0000-0000EB020000}"/>
    <cellStyle name="Normal 2 3 4 3 2" xfId="237" xr:uid="{00000000-0005-0000-0000-0000EC020000}"/>
    <cellStyle name="Normal 2 3 4 3 2 2" xfId="1402" xr:uid="{00000000-0005-0000-0000-0000ED020000}"/>
    <cellStyle name="Normal 2 3 4 3 2 2 2" xfId="2907" xr:uid="{00000000-0005-0000-0000-0000EE020000}"/>
    <cellStyle name="Normal 2 3 4 3 2 3" xfId="2154" xr:uid="{00000000-0005-0000-0000-0000EF020000}"/>
    <cellStyle name="Normal 2 3 4 3 3" xfId="1401" xr:uid="{00000000-0005-0000-0000-0000F0020000}"/>
    <cellStyle name="Normal 2 3 4 3 3 2" xfId="2906" xr:uid="{00000000-0005-0000-0000-0000F1020000}"/>
    <cellStyle name="Normal 2 3 4 3 4" xfId="2153" xr:uid="{00000000-0005-0000-0000-0000F2020000}"/>
    <cellStyle name="Normal 2 3 4 4" xfId="238" xr:uid="{00000000-0005-0000-0000-0000F3020000}"/>
    <cellStyle name="Normal 2 3 4 4 2" xfId="1403" xr:uid="{00000000-0005-0000-0000-0000F4020000}"/>
    <cellStyle name="Normal 2 3 4 4 2 2" xfId="2908" xr:uid="{00000000-0005-0000-0000-0000F5020000}"/>
    <cellStyle name="Normal 2 3 4 4 3" xfId="2155" xr:uid="{00000000-0005-0000-0000-0000F6020000}"/>
    <cellStyle name="Normal 2 3 4 5" xfId="1398" xr:uid="{00000000-0005-0000-0000-0000F7020000}"/>
    <cellStyle name="Normal 2 3 4 5 2" xfId="2903" xr:uid="{00000000-0005-0000-0000-0000F8020000}"/>
    <cellStyle name="Normal 2 3 4 6" xfId="2150" xr:uid="{00000000-0005-0000-0000-0000F9020000}"/>
    <cellStyle name="Normal 2 3 4_AB Group Basel III" xfId="239" xr:uid="{00000000-0005-0000-0000-0000FA020000}"/>
    <cellStyle name="Normal 2 3 5" xfId="240" xr:uid="{00000000-0005-0000-0000-0000FB020000}"/>
    <cellStyle name="Normal 2 3 5 2" xfId="241" xr:uid="{00000000-0005-0000-0000-0000FC020000}"/>
    <cellStyle name="Normal 2 3 5 2 2" xfId="1405" xr:uid="{00000000-0005-0000-0000-0000FD020000}"/>
    <cellStyle name="Normal 2 3 5 2 2 2" xfId="2910" xr:uid="{00000000-0005-0000-0000-0000FE020000}"/>
    <cellStyle name="Normal 2 3 5 2 3" xfId="2157" xr:uid="{00000000-0005-0000-0000-0000FF020000}"/>
    <cellStyle name="Normal 2 3 5 3" xfId="1404" xr:uid="{00000000-0005-0000-0000-000000030000}"/>
    <cellStyle name="Normal 2 3 5 3 2" xfId="2909" xr:uid="{00000000-0005-0000-0000-000001030000}"/>
    <cellStyle name="Normal 2 3 5 4" xfId="2156" xr:uid="{00000000-0005-0000-0000-000002030000}"/>
    <cellStyle name="Normal 2 3 6" xfId="242" xr:uid="{00000000-0005-0000-0000-000003030000}"/>
    <cellStyle name="Normal 2 3 6 2" xfId="243" xr:uid="{00000000-0005-0000-0000-000004030000}"/>
    <cellStyle name="Normal 2 3 6 2 2" xfId="1407" xr:uid="{00000000-0005-0000-0000-000005030000}"/>
    <cellStyle name="Normal 2 3 6 2 2 2" xfId="2912" xr:uid="{00000000-0005-0000-0000-000006030000}"/>
    <cellStyle name="Normal 2 3 6 2 3" xfId="2159" xr:uid="{00000000-0005-0000-0000-000007030000}"/>
    <cellStyle name="Normal 2 3 6 3" xfId="1406" xr:uid="{00000000-0005-0000-0000-000008030000}"/>
    <cellStyle name="Normal 2 3 6 3 2" xfId="2911" xr:uid="{00000000-0005-0000-0000-000009030000}"/>
    <cellStyle name="Normal 2 3 6 4" xfId="2158" xr:uid="{00000000-0005-0000-0000-00000A030000}"/>
    <cellStyle name="Normal 2 3 7" xfId="244" xr:uid="{00000000-0005-0000-0000-00000B030000}"/>
    <cellStyle name="Normal 2 3 7 2" xfId="1408" xr:uid="{00000000-0005-0000-0000-00000C030000}"/>
    <cellStyle name="Normal 2 3 7 2 2" xfId="2913" xr:uid="{00000000-0005-0000-0000-00000D030000}"/>
    <cellStyle name="Normal 2 3 7 3" xfId="2160" xr:uid="{00000000-0005-0000-0000-00000E030000}"/>
    <cellStyle name="Normal 2 3 8" xfId="245" xr:uid="{00000000-0005-0000-0000-00000F030000}"/>
    <cellStyle name="Normal 2 3 8 2" xfId="1409" xr:uid="{00000000-0005-0000-0000-000010030000}"/>
    <cellStyle name="Normal 2 3 8 2 2" xfId="2914" xr:uid="{00000000-0005-0000-0000-000011030000}"/>
    <cellStyle name="Normal 2 3 8 3" xfId="2161" xr:uid="{00000000-0005-0000-0000-000012030000}"/>
    <cellStyle name="Normal 2 3_AB Group Basel III" xfId="246" xr:uid="{00000000-0005-0000-0000-000013030000}"/>
    <cellStyle name="Normal 2 4" xfId="247" xr:uid="{00000000-0005-0000-0000-000014030000}"/>
    <cellStyle name="Normal 2 4 10" xfId="2162" xr:uid="{00000000-0005-0000-0000-000015030000}"/>
    <cellStyle name="Normal 2 4 2" xfId="248" xr:uid="{00000000-0005-0000-0000-000016030000}"/>
    <cellStyle name="Normal 2 4 2 2" xfId="249" xr:uid="{00000000-0005-0000-0000-000017030000}"/>
    <cellStyle name="Normal 2 4 2 2 2" xfId="250" xr:uid="{00000000-0005-0000-0000-000018030000}"/>
    <cellStyle name="Normal 2 4 2 2 2 2" xfId="251" xr:uid="{00000000-0005-0000-0000-000019030000}"/>
    <cellStyle name="Normal 2 4 2 2 2 2 2" xfId="1414" xr:uid="{00000000-0005-0000-0000-00001A030000}"/>
    <cellStyle name="Normal 2 4 2 2 2 2 2 2" xfId="2919" xr:uid="{00000000-0005-0000-0000-00001B030000}"/>
    <cellStyle name="Normal 2 4 2 2 2 2 3" xfId="2166" xr:uid="{00000000-0005-0000-0000-00001C030000}"/>
    <cellStyle name="Normal 2 4 2 2 2 3" xfId="1413" xr:uid="{00000000-0005-0000-0000-00001D030000}"/>
    <cellStyle name="Normal 2 4 2 2 2 3 2" xfId="2918" xr:uid="{00000000-0005-0000-0000-00001E030000}"/>
    <cellStyle name="Normal 2 4 2 2 2 4" xfId="2165" xr:uid="{00000000-0005-0000-0000-00001F030000}"/>
    <cellStyle name="Normal 2 4 2 2 3" xfId="252" xr:uid="{00000000-0005-0000-0000-000020030000}"/>
    <cellStyle name="Normal 2 4 2 2 3 2" xfId="253" xr:uid="{00000000-0005-0000-0000-000021030000}"/>
    <cellStyle name="Normal 2 4 2 2 3 2 2" xfId="1416" xr:uid="{00000000-0005-0000-0000-000022030000}"/>
    <cellStyle name="Normal 2 4 2 2 3 2 2 2" xfId="2921" xr:uid="{00000000-0005-0000-0000-000023030000}"/>
    <cellStyle name="Normal 2 4 2 2 3 2 3" xfId="2168" xr:uid="{00000000-0005-0000-0000-000024030000}"/>
    <cellStyle name="Normal 2 4 2 2 3 3" xfId="1415" xr:uid="{00000000-0005-0000-0000-000025030000}"/>
    <cellStyle name="Normal 2 4 2 2 3 3 2" xfId="2920" xr:uid="{00000000-0005-0000-0000-000026030000}"/>
    <cellStyle name="Normal 2 4 2 2 3 4" xfId="2167" xr:uid="{00000000-0005-0000-0000-000027030000}"/>
    <cellStyle name="Normal 2 4 2 2 4" xfId="254" xr:uid="{00000000-0005-0000-0000-000028030000}"/>
    <cellStyle name="Normal 2 4 2 2 4 2" xfId="1417" xr:uid="{00000000-0005-0000-0000-000029030000}"/>
    <cellStyle name="Normal 2 4 2 2 4 2 2" xfId="2922" xr:uid="{00000000-0005-0000-0000-00002A030000}"/>
    <cellStyle name="Normal 2 4 2 2 4 3" xfId="2169" xr:uid="{00000000-0005-0000-0000-00002B030000}"/>
    <cellStyle name="Normal 2 4 2 2 5" xfId="1412" xr:uid="{00000000-0005-0000-0000-00002C030000}"/>
    <cellStyle name="Normal 2 4 2 2 5 2" xfId="2917" xr:uid="{00000000-0005-0000-0000-00002D030000}"/>
    <cellStyle name="Normal 2 4 2 2 6" xfId="2164" xr:uid="{00000000-0005-0000-0000-00002E030000}"/>
    <cellStyle name="Normal 2 4 2 2_AB Group Basel III" xfId="255" xr:uid="{00000000-0005-0000-0000-00002F030000}"/>
    <cellStyle name="Normal 2 4 2 3" xfId="256" xr:uid="{00000000-0005-0000-0000-000030030000}"/>
    <cellStyle name="Normal 2 4 2 3 2" xfId="257" xr:uid="{00000000-0005-0000-0000-000031030000}"/>
    <cellStyle name="Normal 2 4 2 3 2 2" xfId="258" xr:uid="{00000000-0005-0000-0000-000032030000}"/>
    <cellStyle name="Normal 2 4 2 3 2 2 2" xfId="1420" xr:uid="{00000000-0005-0000-0000-000033030000}"/>
    <cellStyle name="Normal 2 4 2 3 2 2 2 2" xfId="2925" xr:uid="{00000000-0005-0000-0000-000034030000}"/>
    <cellStyle name="Normal 2 4 2 3 2 2 3" xfId="2172" xr:uid="{00000000-0005-0000-0000-000035030000}"/>
    <cellStyle name="Normal 2 4 2 3 2 3" xfId="1419" xr:uid="{00000000-0005-0000-0000-000036030000}"/>
    <cellStyle name="Normal 2 4 2 3 2 3 2" xfId="2924" xr:uid="{00000000-0005-0000-0000-000037030000}"/>
    <cellStyle name="Normal 2 4 2 3 2 4" xfId="2171" xr:uid="{00000000-0005-0000-0000-000038030000}"/>
    <cellStyle name="Normal 2 4 2 3 3" xfId="259" xr:uid="{00000000-0005-0000-0000-000039030000}"/>
    <cellStyle name="Normal 2 4 2 3 3 2" xfId="260" xr:uid="{00000000-0005-0000-0000-00003A030000}"/>
    <cellStyle name="Normal 2 4 2 3 3 2 2" xfId="1422" xr:uid="{00000000-0005-0000-0000-00003B030000}"/>
    <cellStyle name="Normal 2 4 2 3 3 2 2 2" xfId="2927" xr:uid="{00000000-0005-0000-0000-00003C030000}"/>
    <cellStyle name="Normal 2 4 2 3 3 2 3" xfId="2174" xr:uid="{00000000-0005-0000-0000-00003D030000}"/>
    <cellStyle name="Normal 2 4 2 3 3 3" xfId="1421" xr:uid="{00000000-0005-0000-0000-00003E030000}"/>
    <cellStyle name="Normal 2 4 2 3 3 3 2" xfId="2926" xr:uid="{00000000-0005-0000-0000-00003F030000}"/>
    <cellStyle name="Normal 2 4 2 3 3 4" xfId="2173" xr:uid="{00000000-0005-0000-0000-000040030000}"/>
    <cellStyle name="Normal 2 4 2 3 4" xfId="261" xr:uid="{00000000-0005-0000-0000-000041030000}"/>
    <cellStyle name="Normal 2 4 2 3 4 2" xfId="1423" xr:uid="{00000000-0005-0000-0000-000042030000}"/>
    <cellStyle name="Normal 2 4 2 3 4 2 2" xfId="2928" xr:uid="{00000000-0005-0000-0000-000043030000}"/>
    <cellStyle name="Normal 2 4 2 3 4 3" xfId="2175" xr:uid="{00000000-0005-0000-0000-000044030000}"/>
    <cellStyle name="Normal 2 4 2 3 5" xfId="1418" xr:uid="{00000000-0005-0000-0000-000045030000}"/>
    <cellStyle name="Normal 2 4 2 3 5 2" xfId="2923" xr:uid="{00000000-0005-0000-0000-000046030000}"/>
    <cellStyle name="Normal 2 4 2 3 6" xfId="2170" xr:uid="{00000000-0005-0000-0000-000047030000}"/>
    <cellStyle name="Normal 2 4 2 3_AB Group Basel III" xfId="262" xr:uid="{00000000-0005-0000-0000-000048030000}"/>
    <cellStyle name="Normal 2 4 2 4" xfId="263" xr:uid="{00000000-0005-0000-0000-000049030000}"/>
    <cellStyle name="Normal 2 4 2 4 2" xfId="264" xr:uid="{00000000-0005-0000-0000-00004A030000}"/>
    <cellStyle name="Normal 2 4 2 4 2 2" xfId="1425" xr:uid="{00000000-0005-0000-0000-00004B030000}"/>
    <cellStyle name="Normal 2 4 2 4 2 2 2" xfId="2930" xr:uid="{00000000-0005-0000-0000-00004C030000}"/>
    <cellStyle name="Normal 2 4 2 4 2 3" xfId="2177" xr:uid="{00000000-0005-0000-0000-00004D030000}"/>
    <cellStyle name="Normal 2 4 2 4 3" xfId="1424" xr:uid="{00000000-0005-0000-0000-00004E030000}"/>
    <cellStyle name="Normal 2 4 2 4 3 2" xfId="2929" xr:uid="{00000000-0005-0000-0000-00004F030000}"/>
    <cellStyle name="Normal 2 4 2 4 4" xfId="2176" xr:uid="{00000000-0005-0000-0000-000050030000}"/>
    <cellStyle name="Normal 2 4 2 5" xfId="265" xr:uid="{00000000-0005-0000-0000-000051030000}"/>
    <cellStyle name="Normal 2 4 2 5 2" xfId="266" xr:uid="{00000000-0005-0000-0000-000052030000}"/>
    <cellStyle name="Normal 2 4 2 5 2 2" xfId="1427" xr:uid="{00000000-0005-0000-0000-000053030000}"/>
    <cellStyle name="Normal 2 4 2 5 2 2 2" xfId="2932" xr:uid="{00000000-0005-0000-0000-000054030000}"/>
    <cellStyle name="Normal 2 4 2 5 2 3" xfId="2179" xr:uid="{00000000-0005-0000-0000-000055030000}"/>
    <cellStyle name="Normal 2 4 2 5 3" xfId="1426" xr:uid="{00000000-0005-0000-0000-000056030000}"/>
    <cellStyle name="Normal 2 4 2 5 3 2" xfId="2931" xr:uid="{00000000-0005-0000-0000-000057030000}"/>
    <cellStyle name="Normal 2 4 2 5 4" xfId="2178" xr:uid="{00000000-0005-0000-0000-000058030000}"/>
    <cellStyle name="Normal 2 4 2 6" xfId="267" xr:uid="{00000000-0005-0000-0000-000059030000}"/>
    <cellStyle name="Normal 2 4 2 6 2" xfId="1428" xr:uid="{00000000-0005-0000-0000-00005A030000}"/>
    <cellStyle name="Normal 2 4 2 6 2 2" xfId="2933" xr:uid="{00000000-0005-0000-0000-00005B030000}"/>
    <cellStyle name="Normal 2 4 2 6 3" xfId="2180" xr:uid="{00000000-0005-0000-0000-00005C030000}"/>
    <cellStyle name="Normal 2 4 2 7" xfId="268" xr:uid="{00000000-0005-0000-0000-00005D030000}"/>
    <cellStyle name="Normal 2 4 2 7 2" xfId="1429" xr:uid="{00000000-0005-0000-0000-00005E030000}"/>
    <cellStyle name="Normal 2 4 2 7 2 2" xfId="2934" xr:uid="{00000000-0005-0000-0000-00005F030000}"/>
    <cellStyle name="Normal 2 4 2 7 3" xfId="2181" xr:uid="{00000000-0005-0000-0000-000060030000}"/>
    <cellStyle name="Normal 2 4 2 8" xfId="1411" xr:uid="{00000000-0005-0000-0000-000061030000}"/>
    <cellStyle name="Normal 2 4 2 8 2" xfId="2916" xr:uid="{00000000-0005-0000-0000-000062030000}"/>
    <cellStyle name="Normal 2 4 2 9" xfId="2163" xr:uid="{00000000-0005-0000-0000-000063030000}"/>
    <cellStyle name="Normal 2 4 2_AB Group Basel III" xfId="269" xr:uid="{00000000-0005-0000-0000-000064030000}"/>
    <cellStyle name="Normal 2 4 3" xfId="270" xr:uid="{00000000-0005-0000-0000-000065030000}"/>
    <cellStyle name="Normal 2 4 3 2" xfId="271" xr:uid="{00000000-0005-0000-0000-000066030000}"/>
    <cellStyle name="Normal 2 4 3 2 2" xfId="272" xr:uid="{00000000-0005-0000-0000-000067030000}"/>
    <cellStyle name="Normal 2 4 3 2 2 2" xfId="1432" xr:uid="{00000000-0005-0000-0000-000068030000}"/>
    <cellStyle name="Normal 2 4 3 2 2 2 2" xfId="2937" xr:uid="{00000000-0005-0000-0000-000069030000}"/>
    <cellStyle name="Normal 2 4 3 2 2 3" xfId="2184" xr:uid="{00000000-0005-0000-0000-00006A030000}"/>
    <cellStyle name="Normal 2 4 3 2 3" xfId="1431" xr:uid="{00000000-0005-0000-0000-00006B030000}"/>
    <cellStyle name="Normal 2 4 3 2 3 2" xfId="2936" xr:uid="{00000000-0005-0000-0000-00006C030000}"/>
    <cellStyle name="Normal 2 4 3 2 4" xfId="2183" xr:uid="{00000000-0005-0000-0000-00006D030000}"/>
    <cellStyle name="Normal 2 4 3 3" xfId="273" xr:uid="{00000000-0005-0000-0000-00006E030000}"/>
    <cellStyle name="Normal 2 4 3 3 2" xfId="274" xr:uid="{00000000-0005-0000-0000-00006F030000}"/>
    <cellStyle name="Normal 2 4 3 3 2 2" xfId="1434" xr:uid="{00000000-0005-0000-0000-000070030000}"/>
    <cellStyle name="Normal 2 4 3 3 2 2 2" xfId="2939" xr:uid="{00000000-0005-0000-0000-000071030000}"/>
    <cellStyle name="Normal 2 4 3 3 2 3" xfId="2186" xr:uid="{00000000-0005-0000-0000-000072030000}"/>
    <cellStyle name="Normal 2 4 3 3 3" xfId="1433" xr:uid="{00000000-0005-0000-0000-000073030000}"/>
    <cellStyle name="Normal 2 4 3 3 3 2" xfId="2938" xr:uid="{00000000-0005-0000-0000-000074030000}"/>
    <cellStyle name="Normal 2 4 3 3 4" xfId="2185" xr:uid="{00000000-0005-0000-0000-000075030000}"/>
    <cellStyle name="Normal 2 4 3 4" xfId="275" xr:uid="{00000000-0005-0000-0000-000076030000}"/>
    <cellStyle name="Normal 2 4 3 4 2" xfId="1435" xr:uid="{00000000-0005-0000-0000-000077030000}"/>
    <cellStyle name="Normal 2 4 3 4 2 2" xfId="2940" xr:uid="{00000000-0005-0000-0000-000078030000}"/>
    <cellStyle name="Normal 2 4 3 4 3" xfId="2187" xr:uid="{00000000-0005-0000-0000-000079030000}"/>
    <cellStyle name="Normal 2 4 3 5" xfId="1430" xr:uid="{00000000-0005-0000-0000-00007A030000}"/>
    <cellStyle name="Normal 2 4 3 5 2" xfId="2935" xr:uid="{00000000-0005-0000-0000-00007B030000}"/>
    <cellStyle name="Normal 2 4 3 6" xfId="2182" xr:uid="{00000000-0005-0000-0000-00007C030000}"/>
    <cellStyle name="Normal 2 4 3_AB Group Basel III" xfId="276" xr:uid="{00000000-0005-0000-0000-00007D030000}"/>
    <cellStyle name="Normal 2 4 4" xfId="277" xr:uid="{00000000-0005-0000-0000-00007E030000}"/>
    <cellStyle name="Normal 2 4 4 2" xfId="278" xr:uid="{00000000-0005-0000-0000-00007F030000}"/>
    <cellStyle name="Normal 2 4 4 2 2" xfId="279" xr:uid="{00000000-0005-0000-0000-000080030000}"/>
    <cellStyle name="Normal 2 4 4 2 2 2" xfId="1438" xr:uid="{00000000-0005-0000-0000-000081030000}"/>
    <cellStyle name="Normal 2 4 4 2 2 2 2" xfId="2943" xr:uid="{00000000-0005-0000-0000-000082030000}"/>
    <cellStyle name="Normal 2 4 4 2 2 3" xfId="2190" xr:uid="{00000000-0005-0000-0000-000083030000}"/>
    <cellStyle name="Normal 2 4 4 2 3" xfId="1437" xr:uid="{00000000-0005-0000-0000-000084030000}"/>
    <cellStyle name="Normal 2 4 4 2 3 2" xfId="2942" xr:uid="{00000000-0005-0000-0000-000085030000}"/>
    <cellStyle name="Normal 2 4 4 2 4" xfId="2189" xr:uid="{00000000-0005-0000-0000-000086030000}"/>
    <cellStyle name="Normal 2 4 4 3" xfId="280" xr:uid="{00000000-0005-0000-0000-000087030000}"/>
    <cellStyle name="Normal 2 4 4 3 2" xfId="281" xr:uid="{00000000-0005-0000-0000-000088030000}"/>
    <cellStyle name="Normal 2 4 4 3 2 2" xfId="1440" xr:uid="{00000000-0005-0000-0000-000089030000}"/>
    <cellStyle name="Normal 2 4 4 3 2 2 2" xfId="2945" xr:uid="{00000000-0005-0000-0000-00008A030000}"/>
    <cellStyle name="Normal 2 4 4 3 2 3" xfId="2192" xr:uid="{00000000-0005-0000-0000-00008B030000}"/>
    <cellStyle name="Normal 2 4 4 3 3" xfId="1439" xr:uid="{00000000-0005-0000-0000-00008C030000}"/>
    <cellStyle name="Normal 2 4 4 3 3 2" xfId="2944" xr:uid="{00000000-0005-0000-0000-00008D030000}"/>
    <cellStyle name="Normal 2 4 4 3 4" xfId="2191" xr:uid="{00000000-0005-0000-0000-00008E030000}"/>
    <cellStyle name="Normal 2 4 4 4" xfId="282" xr:uid="{00000000-0005-0000-0000-00008F030000}"/>
    <cellStyle name="Normal 2 4 4 4 2" xfId="1441" xr:uid="{00000000-0005-0000-0000-000090030000}"/>
    <cellStyle name="Normal 2 4 4 4 2 2" xfId="2946" xr:uid="{00000000-0005-0000-0000-000091030000}"/>
    <cellStyle name="Normal 2 4 4 4 3" xfId="2193" xr:uid="{00000000-0005-0000-0000-000092030000}"/>
    <cellStyle name="Normal 2 4 4 5" xfId="1436" xr:uid="{00000000-0005-0000-0000-000093030000}"/>
    <cellStyle name="Normal 2 4 4 5 2" xfId="2941" xr:uid="{00000000-0005-0000-0000-000094030000}"/>
    <cellStyle name="Normal 2 4 4 6" xfId="2188" xr:uid="{00000000-0005-0000-0000-000095030000}"/>
    <cellStyle name="Normal 2 4 4_AB Group Basel III" xfId="283" xr:uid="{00000000-0005-0000-0000-000096030000}"/>
    <cellStyle name="Normal 2 4 5" xfId="284" xr:uid="{00000000-0005-0000-0000-000097030000}"/>
    <cellStyle name="Normal 2 4 5 2" xfId="285" xr:uid="{00000000-0005-0000-0000-000098030000}"/>
    <cellStyle name="Normal 2 4 5 2 2" xfId="1443" xr:uid="{00000000-0005-0000-0000-000099030000}"/>
    <cellStyle name="Normal 2 4 5 2 2 2" xfId="2948" xr:uid="{00000000-0005-0000-0000-00009A030000}"/>
    <cellStyle name="Normal 2 4 5 2 3" xfId="2195" xr:uid="{00000000-0005-0000-0000-00009B030000}"/>
    <cellStyle name="Normal 2 4 5 3" xfId="1442" xr:uid="{00000000-0005-0000-0000-00009C030000}"/>
    <cellStyle name="Normal 2 4 5 3 2" xfId="2947" xr:uid="{00000000-0005-0000-0000-00009D030000}"/>
    <cellStyle name="Normal 2 4 5 4" xfId="2194" xr:uid="{00000000-0005-0000-0000-00009E030000}"/>
    <cellStyle name="Normal 2 4 6" xfId="286" xr:uid="{00000000-0005-0000-0000-00009F030000}"/>
    <cellStyle name="Normal 2 4 6 2" xfId="287" xr:uid="{00000000-0005-0000-0000-0000A0030000}"/>
    <cellStyle name="Normal 2 4 6 2 2" xfId="1445" xr:uid="{00000000-0005-0000-0000-0000A1030000}"/>
    <cellStyle name="Normal 2 4 6 2 2 2" xfId="2950" xr:uid="{00000000-0005-0000-0000-0000A2030000}"/>
    <cellStyle name="Normal 2 4 6 2 3" xfId="2197" xr:uid="{00000000-0005-0000-0000-0000A3030000}"/>
    <cellStyle name="Normal 2 4 6 3" xfId="1444" xr:uid="{00000000-0005-0000-0000-0000A4030000}"/>
    <cellStyle name="Normal 2 4 6 3 2" xfId="2949" xr:uid="{00000000-0005-0000-0000-0000A5030000}"/>
    <cellStyle name="Normal 2 4 6 4" xfId="2196" xr:uid="{00000000-0005-0000-0000-0000A6030000}"/>
    <cellStyle name="Normal 2 4 7" xfId="288" xr:uid="{00000000-0005-0000-0000-0000A7030000}"/>
    <cellStyle name="Normal 2 4 7 2" xfId="1446" xr:uid="{00000000-0005-0000-0000-0000A8030000}"/>
    <cellStyle name="Normal 2 4 7 2 2" xfId="2951" xr:uid="{00000000-0005-0000-0000-0000A9030000}"/>
    <cellStyle name="Normal 2 4 7 3" xfId="2198" xr:uid="{00000000-0005-0000-0000-0000AA030000}"/>
    <cellStyle name="Normal 2 4 8" xfId="289" xr:uid="{00000000-0005-0000-0000-0000AB030000}"/>
    <cellStyle name="Normal 2 4 8 2" xfId="1447" xr:uid="{00000000-0005-0000-0000-0000AC030000}"/>
    <cellStyle name="Normal 2 4 8 2 2" xfId="2952" xr:uid="{00000000-0005-0000-0000-0000AD030000}"/>
    <cellStyle name="Normal 2 4 8 3" xfId="2199" xr:uid="{00000000-0005-0000-0000-0000AE030000}"/>
    <cellStyle name="Normal 2 4 9" xfId="1410" xr:uid="{00000000-0005-0000-0000-0000AF030000}"/>
    <cellStyle name="Normal 2 4 9 2" xfId="2915" xr:uid="{00000000-0005-0000-0000-0000B0030000}"/>
    <cellStyle name="Normal 2 4_AB Group Basel III" xfId="290" xr:uid="{00000000-0005-0000-0000-0000B1030000}"/>
    <cellStyle name="Normal 2 5" xfId="291" xr:uid="{00000000-0005-0000-0000-0000B2030000}"/>
    <cellStyle name="Normal 2 5 2" xfId="292" xr:uid="{00000000-0005-0000-0000-0000B3030000}"/>
    <cellStyle name="Normal 2 5 2 2" xfId="293" xr:uid="{00000000-0005-0000-0000-0000B4030000}"/>
    <cellStyle name="Normal 2 5 2 2 2" xfId="294" xr:uid="{00000000-0005-0000-0000-0000B5030000}"/>
    <cellStyle name="Normal 2 5 2 2 2 2" xfId="1451" xr:uid="{00000000-0005-0000-0000-0000B6030000}"/>
    <cellStyle name="Normal 2 5 2 2 2 2 2" xfId="2956" xr:uid="{00000000-0005-0000-0000-0000B7030000}"/>
    <cellStyle name="Normal 2 5 2 2 2 3" xfId="2203" xr:uid="{00000000-0005-0000-0000-0000B8030000}"/>
    <cellStyle name="Normal 2 5 2 2 3" xfId="1450" xr:uid="{00000000-0005-0000-0000-0000B9030000}"/>
    <cellStyle name="Normal 2 5 2 2 3 2" xfId="2955" xr:uid="{00000000-0005-0000-0000-0000BA030000}"/>
    <cellStyle name="Normal 2 5 2 2 4" xfId="2202" xr:uid="{00000000-0005-0000-0000-0000BB030000}"/>
    <cellStyle name="Normal 2 5 2 3" xfId="295" xr:uid="{00000000-0005-0000-0000-0000BC030000}"/>
    <cellStyle name="Normal 2 5 2 3 2" xfId="296" xr:uid="{00000000-0005-0000-0000-0000BD030000}"/>
    <cellStyle name="Normal 2 5 2 3 2 2" xfId="1453" xr:uid="{00000000-0005-0000-0000-0000BE030000}"/>
    <cellStyle name="Normal 2 5 2 3 2 2 2" xfId="2958" xr:uid="{00000000-0005-0000-0000-0000BF030000}"/>
    <cellStyle name="Normal 2 5 2 3 2 3" xfId="2205" xr:uid="{00000000-0005-0000-0000-0000C0030000}"/>
    <cellStyle name="Normal 2 5 2 3 3" xfId="1452" xr:uid="{00000000-0005-0000-0000-0000C1030000}"/>
    <cellStyle name="Normal 2 5 2 3 3 2" xfId="2957" xr:uid="{00000000-0005-0000-0000-0000C2030000}"/>
    <cellStyle name="Normal 2 5 2 3 4" xfId="2204" xr:uid="{00000000-0005-0000-0000-0000C3030000}"/>
    <cellStyle name="Normal 2 5 2 4" xfId="297" xr:uid="{00000000-0005-0000-0000-0000C4030000}"/>
    <cellStyle name="Normal 2 5 2 4 2" xfId="1454" xr:uid="{00000000-0005-0000-0000-0000C5030000}"/>
    <cellStyle name="Normal 2 5 2 4 2 2" xfId="2959" xr:uid="{00000000-0005-0000-0000-0000C6030000}"/>
    <cellStyle name="Normal 2 5 2 4 3" xfId="2206" xr:uid="{00000000-0005-0000-0000-0000C7030000}"/>
    <cellStyle name="Normal 2 5 2 5" xfId="1449" xr:uid="{00000000-0005-0000-0000-0000C8030000}"/>
    <cellStyle name="Normal 2 5 2 5 2" xfId="2954" xr:uid="{00000000-0005-0000-0000-0000C9030000}"/>
    <cellStyle name="Normal 2 5 2 6" xfId="2201" xr:uid="{00000000-0005-0000-0000-0000CA030000}"/>
    <cellStyle name="Normal 2 5 2_AB Group Basel III" xfId="298" xr:uid="{00000000-0005-0000-0000-0000CB030000}"/>
    <cellStyle name="Normal 2 5 3" xfId="299" xr:uid="{00000000-0005-0000-0000-0000CC030000}"/>
    <cellStyle name="Normal 2 5 3 2" xfId="300" xr:uid="{00000000-0005-0000-0000-0000CD030000}"/>
    <cellStyle name="Normal 2 5 3 2 2" xfId="301" xr:uid="{00000000-0005-0000-0000-0000CE030000}"/>
    <cellStyle name="Normal 2 5 3 2 2 2" xfId="1457" xr:uid="{00000000-0005-0000-0000-0000CF030000}"/>
    <cellStyle name="Normal 2 5 3 2 2 2 2" xfId="2962" xr:uid="{00000000-0005-0000-0000-0000D0030000}"/>
    <cellStyle name="Normal 2 5 3 2 2 3" xfId="2209" xr:uid="{00000000-0005-0000-0000-0000D1030000}"/>
    <cellStyle name="Normal 2 5 3 2 3" xfId="1456" xr:uid="{00000000-0005-0000-0000-0000D2030000}"/>
    <cellStyle name="Normal 2 5 3 2 3 2" xfId="2961" xr:uid="{00000000-0005-0000-0000-0000D3030000}"/>
    <cellStyle name="Normal 2 5 3 2 4" xfId="2208" xr:uid="{00000000-0005-0000-0000-0000D4030000}"/>
    <cellStyle name="Normal 2 5 3 3" xfId="302" xr:uid="{00000000-0005-0000-0000-0000D5030000}"/>
    <cellStyle name="Normal 2 5 3 3 2" xfId="303" xr:uid="{00000000-0005-0000-0000-0000D6030000}"/>
    <cellStyle name="Normal 2 5 3 3 2 2" xfId="1459" xr:uid="{00000000-0005-0000-0000-0000D7030000}"/>
    <cellStyle name="Normal 2 5 3 3 2 2 2" xfId="2964" xr:uid="{00000000-0005-0000-0000-0000D8030000}"/>
    <cellStyle name="Normal 2 5 3 3 2 3" xfId="2211" xr:uid="{00000000-0005-0000-0000-0000D9030000}"/>
    <cellStyle name="Normal 2 5 3 3 3" xfId="1458" xr:uid="{00000000-0005-0000-0000-0000DA030000}"/>
    <cellStyle name="Normal 2 5 3 3 3 2" xfId="2963" xr:uid="{00000000-0005-0000-0000-0000DB030000}"/>
    <cellStyle name="Normal 2 5 3 3 4" xfId="2210" xr:uid="{00000000-0005-0000-0000-0000DC030000}"/>
    <cellStyle name="Normal 2 5 3 4" xfId="304" xr:uid="{00000000-0005-0000-0000-0000DD030000}"/>
    <cellStyle name="Normal 2 5 3 4 2" xfId="1460" xr:uid="{00000000-0005-0000-0000-0000DE030000}"/>
    <cellStyle name="Normal 2 5 3 4 2 2" xfId="2965" xr:uid="{00000000-0005-0000-0000-0000DF030000}"/>
    <cellStyle name="Normal 2 5 3 4 3" xfId="2212" xr:uid="{00000000-0005-0000-0000-0000E0030000}"/>
    <cellStyle name="Normal 2 5 3 5" xfId="1455" xr:uid="{00000000-0005-0000-0000-0000E1030000}"/>
    <cellStyle name="Normal 2 5 3 5 2" xfId="2960" xr:uid="{00000000-0005-0000-0000-0000E2030000}"/>
    <cellStyle name="Normal 2 5 3 6" xfId="2207" xr:uid="{00000000-0005-0000-0000-0000E3030000}"/>
    <cellStyle name="Normal 2 5 3_AB Group Basel III" xfId="305" xr:uid="{00000000-0005-0000-0000-0000E4030000}"/>
    <cellStyle name="Normal 2 5 4" xfId="306" xr:uid="{00000000-0005-0000-0000-0000E5030000}"/>
    <cellStyle name="Normal 2 5 4 2" xfId="307" xr:uid="{00000000-0005-0000-0000-0000E6030000}"/>
    <cellStyle name="Normal 2 5 4 2 2" xfId="1462" xr:uid="{00000000-0005-0000-0000-0000E7030000}"/>
    <cellStyle name="Normal 2 5 4 2 2 2" xfId="2967" xr:uid="{00000000-0005-0000-0000-0000E8030000}"/>
    <cellStyle name="Normal 2 5 4 2 3" xfId="2214" xr:uid="{00000000-0005-0000-0000-0000E9030000}"/>
    <cellStyle name="Normal 2 5 4 3" xfId="1461" xr:uid="{00000000-0005-0000-0000-0000EA030000}"/>
    <cellStyle name="Normal 2 5 4 3 2" xfId="2966" xr:uid="{00000000-0005-0000-0000-0000EB030000}"/>
    <cellStyle name="Normal 2 5 4 4" xfId="2213" xr:uid="{00000000-0005-0000-0000-0000EC030000}"/>
    <cellStyle name="Normal 2 5 5" xfId="308" xr:uid="{00000000-0005-0000-0000-0000ED030000}"/>
    <cellStyle name="Normal 2 5 5 2" xfId="309" xr:uid="{00000000-0005-0000-0000-0000EE030000}"/>
    <cellStyle name="Normal 2 5 5 2 2" xfId="1464" xr:uid="{00000000-0005-0000-0000-0000EF030000}"/>
    <cellStyle name="Normal 2 5 5 2 2 2" xfId="2969" xr:uid="{00000000-0005-0000-0000-0000F0030000}"/>
    <cellStyle name="Normal 2 5 5 2 3" xfId="2216" xr:uid="{00000000-0005-0000-0000-0000F1030000}"/>
    <cellStyle name="Normal 2 5 5 3" xfId="1463" xr:uid="{00000000-0005-0000-0000-0000F2030000}"/>
    <cellStyle name="Normal 2 5 5 3 2" xfId="2968" xr:uid="{00000000-0005-0000-0000-0000F3030000}"/>
    <cellStyle name="Normal 2 5 5 4" xfId="2215" xr:uid="{00000000-0005-0000-0000-0000F4030000}"/>
    <cellStyle name="Normal 2 5 6" xfId="310" xr:uid="{00000000-0005-0000-0000-0000F5030000}"/>
    <cellStyle name="Normal 2 5 6 2" xfId="1465" xr:uid="{00000000-0005-0000-0000-0000F6030000}"/>
    <cellStyle name="Normal 2 5 6 2 2" xfId="2970" xr:uid="{00000000-0005-0000-0000-0000F7030000}"/>
    <cellStyle name="Normal 2 5 6 3" xfId="2217" xr:uid="{00000000-0005-0000-0000-0000F8030000}"/>
    <cellStyle name="Normal 2 5 7" xfId="311" xr:uid="{00000000-0005-0000-0000-0000F9030000}"/>
    <cellStyle name="Normal 2 5 7 2" xfId="1466" xr:uid="{00000000-0005-0000-0000-0000FA030000}"/>
    <cellStyle name="Normal 2 5 7 2 2" xfId="2971" xr:uid="{00000000-0005-0000-0000-0000FB030000}"/>
    <cellStyle name="Normal 2 5 7 3" xfId="2218" xr:uid="{00000000-0005-0000-0000-0000FC030000}"/>
    <cellStyle name="Normal 2 5 8" xfId="1448" xr:uid="{00000000-0005-0000-0000-0000FD030000}"/>
    <cellStyle name="Normal 2 5 8 2" xfId="2953" xr:uid="{00000000-0005-0000-0000-0000FE030000}"/>
    <cellStyle name="Normal 2 5 9" xfId="2200" xr:uid="{00000000-0005-0000-0000-0000FF030000}"/>
    <cellStyle name="Normal 2 5_AB Group Basel III" xfId="312" xr:uid="{00000000-0005-0000-0000-000000040000}"/>
    <cellStyle name="Normal 2 6" xfId="313" xr:uid="{00000000-0005-0000-0000-000001040000}"/>
    <cellStyle name="Normal 2 6 2" xfId="314" xr:uid="{00000000-0005-0000-0000-000002040000}"/>
    <cellStyle name="Normal 2 6 2 2" xfId="315" xr:uid="{00000000-0005-0000-0000-000003040000}"/>
    <cellStyle name="Normal 2 6 2 2 2" xfId="316" xr:uid="{00000000-0005-0000-0000-000004040000}"/>
    <cellStyle name="Normal 2 6 2 2 2 2" xfId="1470" xr:uid="{00000000-0005-0000-0000-000005040000}"/>
    <cellStyle name="Normal 2 6 2 2 2 2 2" xfId="2975" xr:uid="{00000000-0005-0000-0000-000006040000}"/>
    <cellStyle name="Normal 2 6 2 2 2 3" xfId="2222" xr:uid="{00000000-0005-0000-0000-000007040000}"/>
    <cellStyle name="Normal 2 6 2 2 3" xfId="1469" xr:uid="{00000000-0005-0000-0000-000008040000}"/>
    <cellStyle name="Normal 2 6 2 2 3 2" xfId="2974" xr:uid="{00000000-0005-0000-0000-000009040000}"/>
    <cellStyle name="Normal 2 6 2 2 4" xfId="2221" xr:uid="{00000000-0005-0000-0000-00000A040000}"/>
    <cellStyle name="Normal 2 6 2 3" xfId="317" xr:uid="{00000000-0005-0000-0000-00000B040000}"/>
    <cellStyle name="Normal 2 6 2 3 2" xfId="318" xr:uid="{00000000-0005-0000-0000-00000C040000}"/>
    <cellStyle name="Normal 2 6 2 3 2 2" xfId="1472" xr:uid="{00000000-0005-0000-0000-00000D040000}"/>
    <cellStyle name="Normal 2 6 2 3 2 2 2" xfId="2977" xr:uid="{00000000-0005-0000-0000-00000E040000}"/>
    <cellStyle name="Normal 2 6 2 3 2 3" xfId="2224" xr:uid="{00000000-0005-0000-0000-00000F040000}"/>
    <cellStyle name="Normal 2 6 2 3 3" xfId="1471" xr:uid="{00000000-0005-0000-0000-000010040000}"/>
    <cellStyle name="Normal 2 6 2 3 3 2" xfId="2976" xr:uid="{00000000-0005-0000-0000-000011040000}"/>
    <cellStyle name="Normal 2 6 2 3 4" xfId="2223" xr:uid="{00000000-0005-0000-0000-000012040000}"/>
    <cellStyle name="Normal 2 6 2 4" xfId="319" xr:uid="{00000000-0005-0000-0000-000013040000}"/>
    <cellStyle name="Normal 2 6 2 4 2" xfId="1473" xr:uid="{00000000-0005-0000-0000-000014040000}"/>
    <cellStyle name="Normal 2 6 2 4 2 2" xfId="2978" xr:uid="{00000000-0005-0000-0000-000015040000}"/>
    <cellStyle name="Normal 2 6 2 4 3" xfId="2225" xr:uid="{00000000-0005-0000-0000-000016040000}"/>
    <cellStyle name="Normal 2 6 2 5" xfId="1468" xr:uid="{00000000-0005-0000-0000-000017040000}"/>
    <cellStyle name="Normal 2 6 2 5 2" xfId="2973" xr:uid="{00000000-0005-0000-0000-000018040000}"/>
    <cellStyle name="Normal 2 6 2 6" xfId="2220" xr:uid="{00000000-0005-0000-0000-000019040000}"/>
    <cellStyle name="Normal 2 6 2_AB Group Basel III" xfId="320" xr:uid="{00000000-0005-0000-0000-00001A040000}"/>
    <cellStyle name="Normal 2 6 3" xfId="321" xr:uid="{00000000-0005-0000-0000-00001B040000}"/>
    <cellStyle name="Normal 2 6 3 2" xfId="322" xr:uid="{00000000-0005-0000-0000-00001C040000}"/>
    <cellStyle name="Normal 2 6 3 2 2" xfId="1475" xr:uid="{00000000-0005-0000-0000-00001D040000}"/>
    <cellStyle name="Normal 2 6 3 2 2 2" xfId="2980" xr:uid="{00000000-0005-0000-0000-00001E040000}"/>
    <cellStyle name="Normal 2 6 3 2 3" xfId="2227" xr:uid="{00000000-0005-0000-0000-00001F040000}"/>
    <cellStyle name="Normal 2 6 3 3" xfId="1474" xr:uid="{00000000-0005-0000-0000-000020040000}"/>
    <cellStyle name="Normal 2 6 3 3 2" xfId="2979" xr:uid="{00000000-0005-0000-0000-000021040000}"/>
    <cellStyle name="Normal 2 6 3 4" xfId="2226" xr:uid="{00000000-0005-0000-0000-000022040000}"/>
    <cellStyle name="Normal 2 6 4" xfId="323" xr:uid="{00000000-0005-0000-0000-000023040000}"/>
    <cellStyle name="Normal 2 6 4 2" xfId="324" xr:uid="{00000000-0005-0000-0000-000024040000}"/>
    <cellStyle name="Normal 2 6 4 2 2" xfId="1477" xr:uid="{00000000-0005-0000-0000-000025040000}"/>
    <cellStyle name="Normal 2 6 4 2 2 2" xfId="2982" xr:uid="{00000000-0005-0000-0000-000026040000}"/>
    <cellStyle name="Normal 2 6 4 2 3" xfId="2229" xr:uid="{00000000-0005-0000-0000-000027040000}"/>
    <cellStyle name="Normal 2 6 4 3" xfId="1476" xr:uid="{00000000-0005-0000-0000-000028040000}"/>
    <cellStyle name="Normal 2 6 4 3 2" xfId="2981" xr:uid="{00000000-0005-0000-0000-000029040000}"/>
    <cellStyle name="Normal 2 6 4 4" xfId="2228" xr:uid="{00000000-0005-0000-0000-00002A040000}"/>
    <cellStyle name="Normal 2 6 5" xfId="325" xr:uid="{00000000-0005-0000-0000-00002B040000}"/>
    <cellStyle name="Normal 2 6 5 2" xfId="326" xr:uid="{00000000-0005-0000-0000-00002C040000}"/>
    <cellStyle name="Normal 2 6 5 2 2" xfId="1479" xr:uid="{00000000-0005-0000-0000-00002D040000}"/>
    <cellStyle name="Normal 2 6 5 2 2 2" xfId="2984" xr:uid="{00000000-0005-0000-0000-00002E040000}"/>
    <cellStyle name="Normal 2 6 5 2 3" xfId="2231" xr:uid="{00000000-0005-0000-0000-00002F040000}"/>
    <cellStyle name="Normal 2 6 5 3" xfId="1478" xr:uid="{00000000-0005-0000-0000-000030040000}"/>
    <cellStyle name="Normal 2 6 5 3 2" xfId="2983" xr:uid="{00000000-0005-0000-0000-000031040000}"/>
    <cellStyle name="Normal 2 6 5 4" xfId="2230" xr:uid="{00000000-0005-0000-0000-000032040000}"/>
    <cellStyle name="Normal 2 6 6" xfId="327" xr:uid="{00000000-0005-0000-0000-000033040000}"/>
    <cellStyle name="Normal 2 6 6 2" xfId="1480" xr:uid="{00000000-0005-0000-0000-000034040000}"/>
    <cellStyle name="Normal 2 6 6 2 2" xfId="2985" xr:uid="{00000000-0005-0000-0000-000035040000}"/>
    <cellStyle name="Normal 2 6 6 3" xfId="2232" xr:uid="{00000000-0005-0000-0000-000036040000}"/>
    <cellStyle name="Normal 2 6 7" xfId="1467" xr:uid="{00000000-0005-0000-0000-000037040000}"/>
    <cellStyle name="Normal 2 6 7 2" xfId="2972" xr:uid="{00000000-0005-0000-0000-000038040000}"/>
    <cellStyle name="Normal 2 6 8" xfId="2219" xr:uid="{00000000-0005-0000-0000-000039040000}"/>
    <cellStyle name="Normal 2 6_AB Group Basel III" xfId="328" xr:uid="{00000000-0005-0000-0000-00003A040000}"/>
    <cellStyle name="Normal 2 7" xfId="329" xr:uid="{00000000-0005-0000-0000-00003B040000}"/>
    <cellStyle name="Normal 2 7 2" xfId="330" xr:uid="{00000000-0005-0000-0000-00003C040000}"/>
    <cellStyle name="Normal 2 7 2 2" xfId="331" xr:uid="{00000000-0005-0000-0000-00003D040000}"/>
    <cellStyle name="Normal 2 7 2 2 2" xfId="332" xr:uid="{00000000-0005-0000-0000-00003E040000}"/>
    <cellStyle name="Normal 2 7 2 2 2 2" xfId="1484" xr:uid="{00000000-0005-0000-0000-00003F040000}"/>
    <cellStyle name="Normal 2 7 2 2 2 2 2" xfId="2989" xr:uid="{00000000-0005-0000-0000-000040040000}"/>
    <cellStyle name="Normal 2 7 2 2 2 3" xfId="2236" xr:uid="{00000000-0005-0000-0000-000041040000}"/>
    <cellStyle name="Normal 2 7 2 2 3" xfId="1483" xr:uid="{00000000-0005-0000-0000-000042040000}"/>
    <cellStyle name="Normal 2 7 2 2 3 2" xfId="2988" xr:uid="{00000000-0005-0000-0000-000043040000}"/>
    <cellStyle name="Normal 2 7 2 2 4" xfId="2235" xr:uid="{00000000-0005-0000-0000-000044040000}"/>
    <cellStyle name="Normal 2 7 2 3" xfId="333" xr:uid="{00000000-0005-0000-0000-000045040000}"/>
    <cellStyle name="Normal 2 7 2 3 2" xfId="334" xr:uid="{00000000-0005-0000-0000-000046040000}"/>
    <cellStyle name="Normal 2 7 2 3 2 2" xfId="1486" xr:uid="{00000000-0005-0000-0000-000047040000}"/>
    <cellStyle name="Normal 2 7 2 3 2 2 2" xfId="2991" xr:uid="{00000000-0005-0000-0000-000048040000}"/>
    <cellStyle name="Normal 2 7 2 3 2 3" xfId="2238" xr:uid="{00000000-0005-0000-0000-000049040000}"/>
    <cellStyle name="Normal 2 7 2 3 3" xfId="1485" xr:uid="{00000000-0005-0000-0000-00004A040000}"/>
    <cellStyle name="Normal 2 7 2 3 3 2" xfId="2990" xr:uid="{00000000-0005-0000-0000-00004B040000}"/>
    <cellStyle name="Normal 2 7 2 3 4" xfId="2237" xr:uid="{00000000-0005-0000-0000-00004C040000}"/>
    <cellStyle name="Normal 2 7 2 4" xfId="335" xr:uid="{00000000-0005-0000-0000-00004D040000}"/>
    <cellStyle name="Normal 2 7 2 4 2" xfId="1487" xr:uid="{00000000-0005-0000-0000-00004E040000}"/>
    <cellStyle name="Normal 2 7 2 4 2 2" xfId="2992" xr:uid="{00000000-0005-0000-0000-00004F040000}"/>
    <cellStyle name="Normal 2 7 2 4 3" xfId="2239" xr:uid="{00000000-0005-0000-0000-000050040000}"/>
    <cellStyle name="Normal 2 7 2 5" xfId="1482" xr:uid="{00000000-0005-0000-0000-000051040000}"/>
    <cellStyle name="Normal 2 7 2 5 2" xfId="2987" xr:uid="{00000000-0005-0000-0000-000052040000}"/>
    <cellStyle name="Normal 2 7 2 6" xfId="2234" xr:uid="{00000000-0005-0000-0000-000053040000}"/>
    <cellStyle name="Normal 2 7 2_AB Group Basel III" xfId="336" xr:uid="{00000000-0005-0000-0000-000054040000}"/>
    <cellStyle name="Normal 2 7 3" xfId="337" xr:uid="{00000000-0005-0000-0000-000055040000}"/>
    <cellStyle name="Normal 2 7 3 2" xfId="338" xr:uid="{00000000-0005-0000-0000-000056040000}"/>
    <cellStyle name="Normal 2 7 3 2 2" xfId="1489" xr:uid="{00000000-0005-0000-0000-000057040000}"/>
    <cellStyle name="Normal 2 7 3 2 2 2" xfId="2994" xr:uid="{00000000-0005-0000-0000-000058040000}"/>
    <cellStyle name="Normal 2 7 3 2 3" xfId="2241" xr:uid="{00000000-0005-0000-0000-000059040000}"/>
    <cellStyle name="Normal 2 7 3 3" xfId="1488" xr:uid="{00000000-0005-0000-0000-00005A040000}"/>
    <cellStyle name="Normal 2 7 3 3 2" xfId="2993" xr:uid="{00000000-0005-0000-0000-00005B040000}"/>
    <cellStyle name="Normal 2 7 3 4" xfId="2240" xr:uid="{00000000-0005-0000-0000-00005C040000}"/>
    <cellStyle name="Normal 2 7 4" xfId="339" xr:uid="{00000000-0005-0000-0000-00005D040000}"/>
    <cellStyle name="Normal 2 7 4 2" xfId="340" xr:uid="{00000000-0005-0000-0000-00005E040000}"/>
    <cellStyle name="Normal 2 7 4 2 2" xfId="1491" xr:uid="{00000000-0005-0000-0000-00005F040000}"/>
    <cellStyle name="Normal 2 7 4 2 2 2" xfId="2996" xr:uid="{00000000-0005-0000-0000-000060040000}"/>
    <cellStyle name="Normal 2 7 4 2 3" xfId="2243" xr:uid="{00000000-0005-0000-0000-000061040000}"/>
    <cellStyle name="Normal 2 7 4 3" xfId="1490" xr:uid="{00000000-0005-0000-0000-000062040000}"/>
    <cellStyle name="Normal 2 7 4 3 2" xfId="2995" xr:uid="{00000000-0005-0000-0000-000063040000}"/>
    <cellStyle name="Normal 2 7 4 4" xfId="2242" xr:uid="{00000000-0005-0000-0000-000064040000}"/>
    <cellStyle name="Normal 2 7 5" xfId="341" xr:uid="{00000000-0005-0000-0000-000065040000}"/>
    <cellStyle name="Normal 2 7 5 2" xfId="342" xr:uid="{00000000-0005-0000-0000-000066040000}"/>
    <cellStyle name="Normal 2 7 5 2 2" xfId="1493" xr:uid="{00000000-0005-0000-0000-000067040000}"/>
    <cellStyle name="Normal 2 7 5 2 2 2" xfId="2998" xr:uid="{00000000-0005-0000-0000-000068040000}"/>
    <cellStyle name="Normal 2 7 5 2 3" xfId="2245" xr:uid="{00000000-0005-0000-0000-000069040000}"/>
    <cellStyle name="Normal 2 7 5 3" xfId="1492" xr:uid="{00000000-0005-0000-0000-00006A040000}"/>
    <cellStyle name="Normal 2 7 5 3 2" xfId="2997" xr:uid="{00000000-0005-0000-0000-00006B040000}"/>
    <cellStyle name="Normal 2 7 5 4" xfId="2244" xr:uid="{00000000-0005-0000-0000-00006C040000}"/>
    <cellStyle name="Normal 2 7 6" xfId="343" xr:uid="{00000000-0005-0000-0000-00006D040000}"/>
    <cellStyle name="Normal 2 7 6 2" xfId="1494" xr:uid="{00000000-0005-0000-0000-00006E040000}"/>
    <cellStyle name="Normal 2 7 6 2 2" xfId="2999" xr:uid="{00000000-0005-0000-0000-00006F040000}"/>
    <cellStyle name="Normal 2 7 6 3" xfId="2246" xr:uid="{00000000-0005-0000-0000-000070040000}"/>
    <cellStyle name="Normal 2 7 7" xfId="1481" xr:uid="{00000000-0005-0000-0000-000071040000}"/>
    <cellStyle name="Normal 2 7 7 2" xfId="2986" xr:uid="{00000000-0005-0000-0000-000072040000}"/>
    <cellStyle name="Normal 2 7 8" xfId="2233" xr:uid="{00000000-0005-0000-0000-000073040000}"/>
    <cellStyle name="Normal 2 7_AB Group Basel III" xfId="344" xr:uid="{00000000-0005-0000-0000-000074040000}"/>
    <cellStyle name="Normal 2 8" xfId="345" xr:uid="{00000000-0005-0000-0000-000075040000}"/>
    <cellStyle name="Normal 2 8 2" xfId="346" xr:uid="{00000000-0005-0000-0000-000076040000}"/>
    <cellStyle name="Normal 2 8 2 2" xfId="347" xr:uid="{00000000-0005-0000-0000-000077040000}"/>
    <cellStyle name="Normal 2 8 2 2 2" xfId="1497" xr:uid="{00000000-0005-0000-0000-000078040000}"/>
    <cellStyle name="Normal 2 8 2 2 2 2" xfId="3002" xr:uid="{00000000-0005-0000-0000-000079040000}"/>
    <cellStyle name="Normal 2 8 2 2 3" xfId="2249" xr:uid="{00000000-0005-0000-0000-00007A040000}"/>
    <cellStyle name="Normal 2 8 2 3" xfId="1496" xr:uid="{00000000-0005-0000-0000-00007B040000}"/>
    <cellStyle name="Normal 2 8 2 3 2" xfId="3001" xr:uid="{00000000-0005-0000-0000-00007C040000}"/>
    <cellStyle name="Normal 2 8 2 4" xfId="2248" xr:uid="{00000000-0005-0000-0000-00007D040000}"/>
    <cellStyle name="Normal 2 8 3" xfId="348" xr:uid="{00000000-0005-0000-0000-00007E040000}"/>
    <cellStyle name="Normal 2 8 3 2" xfId="349" xr:uid="{00000000-0005-0000-0000-00007F040000}"/>
    <cellStyle name="Normal 2 8 3 2 2" xfId="1499" xr:uid="{00000000-0005-0000-0000-000080040000}"/>
    <cellStyle name="Normal 2 8 3 2 2 2" xfId="3004" xr:uid="{00000000-0005-0000-0000-000081040000}"/>
    <cellStyle name="Normal 2 8 3 2 3" xfId="2251" xr:uid="{00000000-0005-0000-0000-000082040000}"/>
    <cellStyle name="Normal 2 8 3 3" xfId="1498" xr:uid="{00000000-0005-0000-0000-000083040000}"/>
    <cellStyle name="Normal 2 8 3 3 2" xfId="3003" xr:uid="{00000000-0005-0000-0000-000084040000}"/>
    <cellStyle name="Normal 2 8 3 4" xfId="2250" xr:uid="{00000000-0005-0000-0000-000085040000}"/>
    <cellStyle name="Normal 2 8 4" xfId="350" xr:uid="{00000000-0005-0000-0000-000086040000}"/>
    <cellStyle name="Normal 2 8 4 2" xfId="1500" xr:uid="{00000000-0005-0000-0000-000087040000}"/>
    <cellStyle name="Normal 2 8 4 2 2" xfId="3005" xr:uid="{00000000-0005-0000-0000-000088040000}"/>
    <cellStyle name="Normal 2 8 4 3" xfId="2252" xr:uid="{00000000-0005-0000-0000-000089040000}"/>
    <cellStyle name="Normal 2 8 5" xfId="1495" xr:uid="{00000000-0005-0000-0000-00008A040000}"/>
    <cellStyle name="Normal 2 8 5 2" xfId="3000" xr:uid="{00000000-0005-0000-0000-00008B040000}"/>
    <cellStyle name="Normal 2 8 6" xfId="2247" xr:uid="{00000000-0005-0000-0000-00008C040000}"/>
    <cellStyle name="Normal 2 8_AB Group Basel III" xfId="351" xr:uid="{00000000-0005-0000-0000-00008D040000}"/>
    <cellStyle name="Normal 2 9" xfId="352" xr:uid="{00000000-0005-0000-0000-00008E040000}"/>
    <cellStyle name="Normal 2 9 2" xfId="353" xr:uid="{00000000-0005-0000-0000-00008F040000}"/>
    <cellStyle name="Normal 2 9 2 2" xfId="354" xr:uid="{00000000-0005-0000-0000-000090040000}"/>
    <cellStyle name="Normal 2 9 2 2 2" xfId="1503" xr:uid="{00000000-0005-0000-0000-000091040000}"/>
    <cellStyle name="Normal 2 9 2 2 2 2" xfId="3008" xr:uid="{00000000-0005-0000-0000-000092040000}"/>
    <cellStyle name="Normal 2 9 2 2 3" xfId="2255" xr:uid="{00000000-0005-0000-0000-000093040000}"/>
    <cellStyle name="Normal 2 9 2 3" xfId="1502" xr:uid="{00000000-0005-0000-0000-000094040000}"/>
    <cellStyle name="Normal 2 9 2 3 2" xfId="3007" xr:uid="{00000000-0005-0000-0000-000095040000}"/>
    <cellStyle name="Normal 2 9 2 4" xfId="2254" xr:uid="{00000000-0005-0000-0000-000096040000}"/>
    <cellStyle name="Normal 2 9 3" xfId="355" xr:uid="{00000000-0005-0000-0000-000097040000}"/>
    <cellStyle name="Normal 2 9 3 2" xfId="356" xr:uid="{00000000-0005-0000-0000-000098040000}"/>
    <cellStyle name="Normal 2 9 3 2 2" xfId="1505" xr:uid="{00000000-0005-0000-0000-000099040000}"/>
    <cellStyle name="Normal 2 9 3 2 2 2" xfId="3010" xr:uid="{00000000-0005-0000-0000-00009A040000}"/>
    <cellStyle name="Normal 2 9 3 2 3" xfId="2257" xr:uid="{00000000-0005-0000-0000-00009B040000}"/>
    <cellStyle name="Normal 2 9 3 3" xfId="1504" xr:uid="{00000000-0005-0000-0000-00009C040000}"/>
    <cellStyle name="Normal 2 9 3 3 2" xfId="3009" xr:uid="{00000000-0005-0000-0000-00009D040000}"/>
    <cellStyle name="Normal 2 9 3 4" xfId="2256" xr:uid="{00000000-0005-0000-0000-00009E040000}"/>
    <cellStyle name="Normal 2 9 4" xfId="357" xr:uid="{00000000-0005-0000-0000-00009F040000}"/>
    <cellStyle name="Normal 2 9 4 2" xfId="1506" xr:uid="{00000000-0005-0000-0000-0000A0040000}"/>
    <cellStyle name="Normal 2 9 4 2 2" xfId="3011" xr:uid="{00000000-0005-0000-0000-0000A1040000}"/>
    <cellStyle name="Normal 2 9 4 3" xfId="2258" xr:uid="{00000000-0005-0000-0000-0000A2040000}"/>
    <cellStyle name="Normal 2 9 5" xfId="1501" xr:uid="{00000000-0005-0000-0000-0000A3040000}"/>
    <cellStyle name="Normal 2 9 5 2" xfId="3006" xr:uid="{00000000-0005-0000-0000-0000A4040000}"/>
    <cellStyle name="Normal 2 9 6" xfId="2253" xr:uid="{00000000-0005-0000-0000-0000A5040000}"/>
    <cellStyle name="Normal 2 9_AB Group Basel III" xfId="358" xr:uid="{00000000-0005-0000-0000-0000A6040000}"/>
    <cellStyle name="Normal 2_AB Group Basel III" xfId="359" xr:uid="{00000000-0005-0000-0000-0000A7040000}"/>
    <cellStyle name="Normal 3" xfId="360" xr:uid="{00000000-0005-0000-0000-0000A8040000}"/>
    <cellStyle name="Normal 3 10" xfId="361" xr:uid="{00000000-0005-0000-0000-0000A9040000}"/>
    <cellStyle name="Normal 3 10 2" xfId="1508" xr:uid="{00000000-0005-0000-0000-0000AA040000}"/>
    <cellStyle name="Normal 3 10 2 2" xfId="3013" xr:uid="{00000000-0005-0000-0000-0000AB040000}"/>
    <cellStyle name="Normal 3 10 3" xfId="2260" xr:uid="{00000000-0005-0000-0000-0000AC040000}"/>
    <cellStyle name="Normal 3 11" xfId="362" xr:uid="{00000000-0005-0000-0000-0000AD040000}"/>
    <cellStyle name="Normal 3 11 2" xfId="1509" xr:uid="{00000000-0005-0000-0000-0000AE040000}"/>
    <cellStyle name="Normal 3 11 2 2" xfId="3014" xr:uid="{00000000-0005-0000-0000-0000AF040000}"/>
    <cellStyle name="Normal 3 11 3" xfId="2261" xr:uid="{00000000-0005-0000-0000-0000B0040000}"/>
    <cellStyle name="Normal 3 12" xfId="1507" xr:uid="{00000000-0005-0000-0000-0000B1040000}"/>
    <cellStyle name="Normal 3 12 2" xfId="3012" xr:uid="{00000000-0005-0000-0000-0000B2040000}"/>
    <cellStyle name="Normal 3 13" xfId="2259" xr:uid="{00000000-0005-0000-0000-0000B3040000}"/>
    <cellStyle name="Normal 3 2" xfId="363" xr:uid="{00000000-0005-0000-0000-0000B4040000}"/>
    <cellStyle name="Normal 3 2 10" xfId="364" xr:uid="{00000000-0005-0000-0000-0000B5040000}"/>
    <cellStyle name="Normal 3 2 10 2" xfId="1511" xr:uid="{00000000-0005-0000-0000-0000B6040000}"/>
    <cellStyle name="Normal 3 2 10 2 2" xfId="3016" xr:uid="{00000000-0005-0000-0000-0000B7040000}"/>
    <cellStyle name="Normal 3 2 10 3" xfId="2263" xr:uid="{00000000-0005-0000-0000-0000B8040000}"/>
    <cellStyle name="Normal 3 2 11" xfId="1510" xr:uid="{00000000-0005-0000-0000-0000B9040000}"/>
    <cellStyle name="Normal 3 2 11 2" xfId="3015" xr:uid="{00000000-0005-0000-0000-0000BA040000}"/>
    <cellStyle name="Normal 3 2 12" xfId="2262" xr:uid="{00000000-0005-0000-0000-0000BB040000}"/>
    <cellStyle name="Normal 3 2 2" xfId="365" xr:uid="{00000000-0005-0000-0000-0000BC040000}"/>
    <cellStyle name="Normal 3 2 2 10" xfId="2264" xr:uid="{00000000-0005-0000-0000-0000BD040000}"/>
    <cellStyle name="Normal 3 2 2 2" xfId="366" xr:uid="{00000000-0005-0000-0000-0000BE040000}"/>
    <cellStyle name="Normal 3 2 2 2 2" xfId="367" xr:uid="{00000000-0005-0000-0000-0000BF040000}"/>
    <cellStyle name="Normal 3 2 2 2 2 2" xfId="368" xr:uid="{00000000-0005-0000-0000-0000C0040000}"/>
    <cellStyle name="Normal 3 2 2 2 2 2 2" xfId="369" xr:uid="{00000000-0005-0000-0000-0000C1040000}"/>
    <cellStyle name="Normal 3 2 2 2 2 2 2 2" xfId="1516" xr:uid="{00000000-0005-0000-0000-0000C2040000}"/>
    <cellStyle name="Normal 3 2 2 2 2 2 2 2 2" xfId="3021" xr:uid="{00000000-0005-0000-0000-0000C3040000}"/>
    <cellStyle name="Normal 3 2 2 2 2 2 2 3" xfId="2268" xr:uid="{00000000-0005-0000-0000-0000C4040000}"/>
    <cellStyle name="Normal 3 2 2 2 2 2 3" xfId="1515" xr:uid="{00000000-0005-0000-0000-0000C5040000}"/>
    <cellStyle name="Normal 3 2 2 2 2 2 3 2" xfId="3020" xr:uid="{00000000-0005-0000-0000-0000C6040000}"/>
    <cellStyle name="Normal 3 2 2 2 2 2 4" xfId="2267" xr:uid="{00000000-0005-0000-0000-0000C7040000}"/>
    <cellStyle name="Normal 3 2 2 2 2 3" xfId="370" xr:uid="{00000000-0005-0000-0000-0000C8040000}"/>
    <cellStyle name="Normal 3 2 2 2 2 3 2" xfId="371" xr:uid="{00000000-0005-0000-0000-0000C9040000}"/>
    <cellStyle name="Normal 3 2 2 2 2 3 2 2" xfId="1518" xr:uid="{00000000-0005-0000-0000-0000CA040000}"/>
    <cellStyle name="Normal 3 2 2 2 2 3 2 2 2" xfId="3023" xr:uid="{00000000-0005-0000-0000-0000CB040000}"/>
    <cellStyle name="Normal 3 2 2 2 2 3 2 3" xfId="2270" xr:uid="{00000000-0005-0000-0000-0000CC040000}"/>
    <cellStyle name="Normal 3 2 2 2 2 3 3" xfId="1517" xr:uid="{00000000-0005-0000-0000-0000CD040000}"/>
    <cellStyle name="Normal 3 2 2 2 2 3 3 2" xfId="3022" xr:uid="{00000000-0005-0000-0000-0000CE040000}"/>
    <cellStyle name="Normal 3 2 2 2 2 3 4" xfId="2269" xr:uid="{00000000-0005-0000-0000-0000CF040000}"/>
    <cellStyle name="Normal 3 2 2 2 2 4" xfId="372" xr:uid="{00000000-0005-0000-0000-0000D0040000}"/>
    <cellStyle name="Normal 3 2 2 2 2 4 2" xfId="1519" xr:uid="{00000000-0005-0000-0000-0000D1040000}"/>
    <cellStyle name="Normal 3 2 2 2 2 4 2 2" xfId="3024" xr:uid="{00000000-0005-0000-0000-0000D2040000}"/>
    <cellStyle name="Normal 3 2 2 2 2 4 3" xfId="2271" xr:uid="{00000000-0005-0000-0000-0000D3040000}"/>
    <cellStyle name="Normal 3 2 2 2 2 5" xfId="1514" xr:uid="{00000000-0005-0000-0000-0000D4040000}"/>
    <cellStyle name="Normal 3 2 2 2 2 5 2" xfId="3019" xr:uid="{00000000-0005-0000-0000-0000D5040000}"/>
    <cellStyle name="Normal 3 2 2 2 2 6" xfId="2266" xr:uid="{00000000-0005-0000-0000-0000D6040000}"/>
    <cellStyle name="Normal 3 2 2 2 2_AB Group Basel III" xfId="373" xr:uid="{00000000-0005-0000-0000-0000D7040000}"/>
    <cellStyle name="Normal 3 2 2 2 3" xfId="374" xr:uid="{00000000-0005-0000-0000-0000D8040000}"/>
    <cellStyle name="Normal 3 2 2 2 3 2" xfId="375" xr:uid="{00000000-0005-0000-0000-0000D9040000}"/>
    <cellStyle name="Normal 3 2 2 2 3 2 2" xfId="376" xr:uid="{00000000-0005-0000-0000-0000DA040000}"/>
    <cellStyle name="Normal 3 2 2 2 3 2 2 2" xfId="1522" xr:uid="{00000000-0005-0000-0000-0000DB040000}"/>
    <cellStyle name="Normal 3 2 2 2 3 2 2 2 2" xfId="3027" xr:uid="{00000000-0005-0000-0000-0000DC040000}"/>
    <cellStyle name="Normal 3 2 2 2 3 2 2 3" xfId="2274" xr:uid="{00000000-0005-0000-0000-0000DD040000}"/>
    <cellStyle name="Normal 3 2 2 2 3 2 3" xfId="1521" xr:uid="{00000000-0005-0000-0000-0000DE040000}"/>
    <cellStyle name="Normal 3 2 2 2 3 2 3 2" xfId="3026" xr:uid="{00000000-0005-0000-0000-0000DF040000}"/>
    <cellStyle name="Normal 3 2 2 2 3 2 4" xfId="2273" xr:uid="{00000000-0005-0000-0000-0000E0040000}"/>
    <cellStyle name="Normal 3 2 2 2 3 3" xfId="377" xr:uid="{00000000-0005-0000-0000-0000E1040000}"/>
    <cellStyle name="Normal 3 2 2 2 3 3 2" xfId="378" xr:uid="{00000000-0005-0000-0000-0000E2040000}"/>
    <cellStyle name="Normal 3 2 2 2 3 3 2 2" xfId="1524" xr:uid="{00000000-0005-0000-0000-0000E3040000}"/>
    <cellStyle name="Normal 3 2 2 2 3 3 2 2 2" xfId="3029" xr:uid="{00000000-0005-0000-0000-0000E4040000}"/>
    <cellStyle name="Normal 3 2 2 2 3 3 2 3" xfId="2276" xr:uid="{00000000-0005-0000-0000-0000E5040000}"/>
    <cellStyle name="Normal 3 2 2 2 3 3 3" xfId="1523" xr:uid="{00000000-0005-0000-0000-0000E6040000}"/>
    <cellStyle name="Normal 3 2 2 2 3 3 3 2" xfId="3028" xr:uid="{00000000-0005-0000-0000-0000E7040000}"/>
    <cellStyle name="Normal 3 2 2 2 3 3 4" xfId="2275" xr:uid="{00000000-0005-0000-0000-0000E8040000}"/>
    <cellStyle name="Normal 3 2 2 2 3 4" xfId="379" xr:uid="{00000000-0005-0000-0000-0000E9040000}"/>
    <cellStyle name="Normal 3 2 2 2 3 4 2" xfId="1525" xr:uid="{00000000-0005-0000-0000-0000EA040000}"/>
    <cellStyle name="Normal 3 2 2 2 3 4 2 2" xfId="3030" xr:uid="{00000000-0005-0000-0000-0000EB040000}"/>
    <cellStyle name="Normal 3 2 2 2 3 4 3" xfId="2277" xr:uid="{00000000-0005-0000-0000-0000EC040000}"/>
    <cellStyle name="Normal 3 2 2 2 3 5" xfId="1520" xr:uid="{00000000-0005-0000-0000-0000ED040000}"/>
    <cellStyle name="Normal 3 2 2 2 3 5 2" xfId="3025" xr:uid="{00000000-0005-0000-0000-0000EE040000}"/>
    <cellStyle name="Normal 3 2 2 2 3 6" xfId="2272" xr:uid="{00000000-0005-0000-0000-0000EF040000}"/>
    <cellStyle name="Normal 3 2 2 2 3_AB Group Basel III" xfId="380" xr:uid="{00000000-0005-0000-0000-0000F0040000}"/>
    <cellStyle name="Normal 3 2 2 2 4" xfId="381" xr:uid="{00000000-0005-0000-0000-0000F1040000}"/>
    <cellStyle name="Normal 3 2 2 2 4 2" xfId="382" xr:uid="{00000000-0005-0000-0000-0000F2040000}"/>
    <cellStyle name="Normal 3 2 2 2 4 2 2" xfId="1527" xr:uid="{00000000-0005-0000-0000-0000F3040000}"/>
    <cellStyle name="Normal 3 2 2 2 4 2 2 2" xfId="3032" xr:uid="{00000000-0005-0000-0000-0000F4040000}"/>
    <cellStyle name="Normal 3 2 2 2 4 2 3" xfId="2279" xr:uid="{00000000-0005-0000-0000-0000F5040000}"/>
    <cellStyle name="Normal 3 2 2 2 4 3" xfId="1526" xr:uid="{00000000-0005-0000-0000-0000F6040000}"/>
    <cellStyle name="Normal 3 2 2 2 4 3 2" xfId="3031" xr:uid="{00000000-0005-0000-0000-0000F7040000}"/>
    <cellStyle name="Normal 3 2 2 2 4 4" xfId="2278" xr:uid="{00000000-0005-0000-0000-0000F8040000}"/>
    <cellStyle name="Normal 3 2 2 2 5" xfId="383" xr:uid="{00000000-0005-0000-0000-0000F9040000}"/>
    <cellStyle name="Normal 3 2 2 2 5 2" xfId="384" xr:uid="{00000000-0005-0000-0000-0000FA040000}"/>
    <cellStyle name="Normal 3 2 2 2 5 2 2" xfId="1529" xr:uid="{00000000-0005-0000-0000-0000FB040000}"/>
    <cellStyle name="Normal 3 2 2 2 5 2 2 2" xfId="3034" xr:uid="{00000000-0005-0000-0000-0000FC040000}"/>
    <cellStyle name="Normal 3 2 2 2 5 2 3" xfId="2281" xr:uid="{00000000-0005-0000-0000-0000FD040000}"/>
    <cellStyle name="Normal 3 2 2 2 5 3" xfId="1528" xr:uid="{00000000-0005-0000-0000-0000FE040000}"/>
    <cellStyle name="Normal 3 2 2 2 5 3 2" xfId="3033" xr:uid="{00000000-0005-0000-0000-0000FF040000}"/>
    <cellStyle name="Normal 3 2 2 2 5 4" xfId="2280" xr:uid="{00000000-0005-0000-0000-000000050000}"/>
    <cellStyle name="Normal 3 2 2 2 6" xfId="385" xr:uid="{00000000-0005-0000-0000-000001050000}"/>
    <cellStyle name="Normal 3 2 2 2 6 2" xfId="1530" xr:uid="{00000000-0005-0000-0000-000002050000}"/>
    <cellStyle name="Normal 3 2 2 2 6 2 2" xfId="3035" xr:uid="{00000000-0005-0000-0000-000003050000}"/>
    <cellStyle name="Normal 3 2 2 2 6 3" xfId="2282" xr:uid="{00000000-0005-0000-0000-000004050000}"/>
    <cellStyle name="Normal 3 2 2 2 7" xfId="386" xr:uid="{00000000-0005-0000-0000-000005050000}"/>
    <cellStyle name="Normal 3 2 2 2 7 2" xfId="1531" xr:uid="{00000000-0005-0000-0000-000006050000}"/>
    <cellStyle name="Normal 3 2 2 2 7 2 2" xfId="3036" xr:uid="{00000000-0005-0000-0000-000007050000}"/>
    <cellStyle name="Normal 3 2 2 2 7 3" xfId="2283" xr:uid="{00000000-0005-0000-0000-000008050000}"/>
    <cellStyle name="Normal 3 2 2 2 8" xfId="1513" xr:uid="{00000000-0005-0000-0000-000009050000}"/>
    <cellStyle name="Normal 3 2 2 2 8 2" xfId="3018" xr:uid="{00000000-0005-0000-0000-00000A050000}"/>
    <cellStyle name="Normal 3 2 2 2 9" xfId="2265" xr:uid="{00000000-0005-0000-0000-00000B050000}"/>
    <cellStyle name="Normal 3 2 2 2_AB Group Basel III" xfId="387" xr:uid="{00000000-0005-0000-0000-00000C050000}"/>
    <cellStyle name="Normal 3 2 2 3" xfId="388" xr:uid="{00000000-0005-0000-0000-00000D050000}"/>
    <cellStyle name="Normal 3 2 2 3 2" xfId="389" xr:uid="{00000000-0005-0000-0000-00000E050000}"/>
    <cellStyle name="Normal 3 2 2 3 2 2" xfId="390" xr:uid="{00000000-0005-0000-0000-00000F050000}"/>
    <cellStyle name="Normal 3 2 2 3 2 2 2" xfId="1534" xr:uid="{00000000-0005-0000-0000-000010050000}"/>
    <cellStyle name="Normal 3 2 2 3 2 2 2 2" xfId="3039" xr:uid="{00000000-0005-0000-0000-000011050000}"/>
    <cellStyle name="Normal 3 2 2 3 2 2 3" xfId="2286" xr:uid="{00000000-0005-0000-0000-000012050000}"/>
    <cellStyle name="Normal 3 2 2 3 2 3" xfId="1533" xr:uid="{00000000-0005-0000-0000-000013050000}"/>
    <cellStyle name="Normal 3 2 2 3 2 3 2" xfId="3038" xr:uid="{00000000-0005-0000-0000-000014050000}"/>
    <cellStyle name="Normal 3 2 2 3 2 4" xfId="2285" xr:uid="{00000000-0005-0000-0000-000015050000}"/>
    <cellStyle name="Normal 3 2 2 3 3" xfId="391" xr:uid="{00000000-0005-0000-0000-000016050000}"/>
    <cellStyle name="Normal 3 2 2 3 3 2" xfId="392" xr:uid="{00000000-0005-0000-0000-000017050000}"/>
    <cellStyle name="Normal 3 2 2 3 3 2 2" xfId="1536" xr:uid="{00000000-0005-0000-0000-000018050000}"/>
    <cellStyle name="Normal 3 2 2 3 3 2 2 2" xfId="3041" xr:uid="{00000000-0005-0000-0000-000019050000}"/>
    <cellStyle name="Normal 3 2 2 3 3 2 3" xfId="2288" xr:uid="{00000000-0005-0000-0000-00001A050000}"/>
    <cellStyle name="Normal 3 2 2 3 3 3" xfId="1535" xr:uid="{00000000-0005-0000-0000-00001B050000}"/>
    <cellStyle name="Normal 3 2 2 3 3 3 2" xfId="3040" xr:uid="{00000000-0005-0000-0000-00001C050000}"/>
    <cellStyle name="Normal 3 2 2 3 3 4" xfId="2287" xr:uid="{00000000-0005-0000-0000-00001D050000}"/>
    <cellStyle name="Normal 3 2 2 3 4" xfId="393" xr:uid="{00000000-0005-0000-0000-00001E050000}"/>
    <cellStyle name="Normal 3 2 2 3 4 2" xfId="1537" xr:uid="{00000000-0005-0000-0000-00001F050000}"/>
    <cellStyle name="Normal 3 2 2 3 4 2 2" xfId="3042" xr:uid="{00000000-0005-0000-0000-000020050000}"/>
    <cellStyle name="Normal 3 2 2 3 4 3" xfId="2289" xr:uid="{00000000-0005-0000-0000-000021050000}"/>
    <cellStyle name="Normal 3 2 2 3 5" xfId="1532" xr:uid="{00000000-0005-0000-0000-000022050000}"/>
    <cellStyle name="Normal 3 2 2 3 5 2" xfId="3037" xr:uid="{00000000-0005-0000-0000-000023050000}"/>
    <cellStyle name="Normal 3 2 2 3 6" xfId="2284" xr:uid="{00000000-0005-0000-0000-000024050000}"/>
    <cellStyle name="Normal 3 2 2 3_AB Group Basel III" xfId="394" xr:uid="{00000000-0005-0000-0000-000025050000}"/>
    <cellStyle name="Normal 3 2 2 4" xfId="395" xr:uid="{00000000-0005-0000-0000-000026050000}"/>
    <cellStyle name="Normal 3 2 2 4 2" xfId="396" xr:uid="{00000000-0005-0000-0000-000027050000}"/>
    <cellStyle name="Normal 3 2 2 4 2 2" xfId="397" xr:uid="{00000000-0005-0000-0000-000028050000}"/>
    <cellStyle name="Normal 3 2 2 4 2 2 2" xfId="1540" xr:uid="{00000000-0005-0000-0000-000029050000}"/>
    <cellStyle name="Normal 3 2 2 4 2 2 2 2" xfId="3045" xr:uid="{00000000-0005-0000-0000-00002A050000}"/>
    <cellStyle name="Normal 3 2 2 4 2 2 3" xfId="2292" xr:uid="{00000000-0005-0000-0000-00002B050000}"/>
    <cellStyle name="Normal 3 2 2 4 2 3" xfId="1539" xr:uid="{00000000-0005-0000-0000-00002C050000}"/>
    <cellStyle name="Normal 3 2 2 4 2 3 2" xfId="3044" xr:uid="{00000000-0005-0000-0000-00002D050000}"/>
    <cellStyle name="Normal 3 2 2 4 2 4" xfId="2291" xr:uid="{00000000-0005-0000-0000-00002E050000}"/>
    <cellStyle name="Normal 3 2 2 4 3" xfId="398" xr:uid="{00000000-0005-0000-0000-00002F050000}"/>
    <cellStyle name="Normal 3 2 2 4 3 2" xfId="399" xr:uid="{00000000-0005-0000-0000-000030050000}"/>
    <cellStyle name="Normal 3 2 2 4 3 2 2" xfId="1542" xr:uid="{00000000-0005-0000-0000-000031050000}"/>
    <cellStyle name="Normal 3 2 2 4 3 2 2 2" xfId="3047" xr:uid="{00000000-0005-0000-0000-000032050000}"/>
    <cellStyle name="Normal 3 2 2 4 3 2 3" xfId="2294" xr:uid="{00000000-0005-0000-0000-000033050000}"/>
    <cellStyle name="Normal 3 2 2 4 3 3" xfId="1541" xr:uid="{00000000-0005-0000-0000-000034050000}"/>
    <cellStyle name="Normal 3 2 2 4 3 3 2" xfId="3046" xr:uid="{00000000-0005-0000-0000-000035050000}"/>
    <cellStyle name="Normal 3 2 2 4 3 4" xfId="2293" xr:uid="{00000000-0005-0000-0000-000036050000}"/>
    <cellStyle name="Normal 3 2 2 4 4" xfId="400" xr:uid="{00000000-0005-0000-0000-000037050000}"/>
    <cellStyle name="Normal 3 2 2 4 4 2" xfId="1543" xr:uid="{00000000-0005-0000-0000-000038050000}"/>
    <cellStyle name="Normal 3 2 2 4 4 2 2" xfId="3048" xr:uid="{00000000-0005-0000-0000-000039050000}"/>
    <cellStyle name="Normal 3 2 2 4 4 3" xfId="2295" xr:uid="{00000000-0005-0000-0000-00003A050000}"/>
    <cellStyle name="Normal 3 2 2 4 5" xfId="1538" xr:uid="{00000000-0005-0000-0000-00003B050000}"/>
    <cellStyle name="Normal 3 2 2 4 5 2" xfId="3043" xr:uid="{00000000-0005-0000-0000-00003C050000}"/>
    <cellStyle name="Normal 3 2 2 4 6" xfId="2290" xr:uid="{00000000-0005-0000-0000-00003D050000}"/>
    <cellStyle name="Normal 3 2 2 4_AB Group Basel III" xfId="401" xr:uid="{00000000-0005-0000-0000-00003E050000}"/>
    <cellStyle name="Normal 3 2 2 5" xfId="402" xr:uid="{00000000-0005-0000-0000-00003F050000}"/>
    <cellStyle name="Normal 3 2 2 5 2" xfId="403" xr:uid="{00000000-0005-0000-0000-000040050000}"/>
    <cellStyle name="Normal 3 2 2 5 2 2" xfId="1545" xr:uid="{00000000-0005-0000-0000-000041050000}"/>
    <cellStyle name="Normal 3 2 2 5 2 2 2" xfId="3050" xr:uid="{00000000-0005-0000-0000-000042050000}"/>
    <cellStyle name="Normal 3 2 2 5 2 3" xfId="2297" xr:uid="{00000000-0005-0000-0000-000043050000}"/>
    <cellStyle name="Normal 3 2 2 5 3" xfId="1544" xr:uid="{00000000-0005-0000-0000-000044050000}"/>
    <cellStyle name="Normal 3 2 2 5 3 2" xfId="3049" xr:uid="{00000000-0005-0000-0000-000045050000}"/>
    <cellStyle name="Normal 3 2 2 5 4" xfId="2296" xr:uid="{00000000-0005-0000-0000-000046050000}"/>
    <cellStyle name="Normal 3 2 2 6" xfId="404" xr:uid="{00000000-0005-0000-0000-000047050000}"/>
    <cellStyle name="Normal 3 2 2 6 2" xfId="405" xr:uid="{00000000-0005-0000-0000-000048050000}"/>
    <cellStyle name="Normal 3 2 2 6 2 2" xfId="1547" xr:uid="{00000000-0005-0000-0000-000049050000}"/>
    <cellStyle name="Normal 3 2 2 6 2 2 2" xfId="3052" xr:uid="{00000000-0005-0000-0000-00004A050000}"/>
    <cellStyle name="Normal 3 2 2 6 2 3" xfId="2299" xr:uid="{00000000-0005-0000-0000-00004B050000}"/>
    <cellStyle name="Normal 3 2 2 6 3" xfId="1546" xr:uid="{00000000-0005-0000-0000-00004C050000}"/>
    <cellStyle name="Normal 3 2 2 6 3 2" xfId="3051" xr:uid="{00000000-0005-0000-0000-00004D050000}"/>
    <cellStyle name="Normal 3 2 2 6 4" xfId="2298" xr:uid="{00000000-0005-0000-0000-00004E050000}"/>
    <cellStyle name="Normal 3 2 2 7" xfId="406" xr:uid="{00000000-0005-0000-0000-00004F050000}"/>
    <cellStyle name="Normal 3 2 2 7 2" xfId="1548" xr:uid="{00000000-0005-0000-0000-000050050000}"/>
    <cellStyle name="Normal 3 2 2 7 2 2" xfId="3053" xr:uid="{00000000-0005-0000-0000-000051050000}"/>
    <cellStyle name="Normal 3 2 2 7 3" xfId="2300" xr:uid="{00000000-0005-0000-0000-000052050000}"/>
    <cellStyle name="Normal 3 2 2 8" xfId="407" xr:uid="{00000000-0005-0000-0000-000053050000}"/>
    <cellStyle name="Normal 3 2 2 8 2" xfId="1549" xr:uid="{00000000-0005-0000-0000-000054050000}"/>
    <cellStyle name="Normal 3 2 2 8 2 2" xfId="3054" xr:uid="{00000000-0005-0000-0000-000055050000}"/>
    <cellStyle name="Normal 3 2 2 8 3" xfId="2301" xr:uid="{00000000-0005-0000-0000-000056050000}"/>
    <cellStyle name="Normal 3 2 2 9" xfId="1512" xr:uid="{00000000-0005-0000-0000-000057050000}"/>
    <cellStyle name="Normal 3 2 2 9 2" xfId="3017" xr:uid="{00000000-0005-0000-0000-000058050000}"/>
    <cellStyle name="Normal 3 2 2_AB Group Basel III" xfId="408" xr:uid="{00000000-0005-0000-0000-000059050000}"/>
    <cellStyle name="Normal 3 2 3" xfId="409" xr:uid="{00000000-0005-0000-0000-00005A050000}"/>
    <cellStyle name="Normal 3 2 3 10" xfId="2302" xr:uid="{00000000-0005-0000-0000-00005B050000}"/>
    <cellStyle name="Normal 3 2 3 2" xfId="410" xr:uid="{00000000-0005-0000-0000-00005C050000}"/>
    <cellStyle name="Normal 3 2 3 2 2" xfId="411" xr:uid="{00000000-0005-0000-0000-00005D050000}"/>
    <cellStyle name="Normal 3 2 3 2 2 2" xfId="412" xr:uid="{00000000-0005-0000-0000-00005E050000}"/>
    <cellStyle name="Normal 3 2 3 2 2 2 2" xfId="413" xr:uid="{00000000-0005-0000-0000-00005F050000}"/>
    <cellStyle name="Normal 3 2 3 2 2 2 2 2" xfId="1554" xr:uid="{00000000-0005-0000-0000-000060050000}"/>
    <cellStyle name="Normal 3 2 3 2 2 2 2 2 2" xfId="3059" xr:uid="{00000000-0005-0000-0000-000061050000}"/>
    <cellStyle name="Normal 3 2 3 2 2 2 2 3" xfId="2306" xr:uid="{00000000-0005-0000-0000-000062050000}"/>
    <cellStyle name="Normal 3 2 3 2 2 2 3" xfId="1553" xr:uid="{00000000-0005-0000-0000-000063050000}"/>
    <cellStyle name="Normal 3 2 3 2 2 2 3 2" xfId="3058" xr:uid="{00000000-0005-0000-0000-000064050000}"/>
    <cellStyle name="Normal 3 2 3 2 2 2 4" xfId="2305" xr:uid="{00000000-0005-0000-0000-000065050000}"/>
    <cellStyle name="Normal 3 2 3 2 2 3" xfId="414" xr:uid="{00000000-0005-0000-0000-000066050000}"/>
    <cellStyle name="Normal 3 2 3 2 2 3 2" xfId="415" xr:uid="{00000000-0005-0000-0000-000067050000}"/>
    <cellStyle name="Normal 3 2 3 2 2 3 2 2" xfId="1556" xr:uid="{00000000-0005-0000-0000-000068050000}"/>
    <cellStyle name="Normal 3 2 3 2 2 3 2 2 2" xfId="3061" xr:uid="{00000000-0005-0000-0000-000069050000}"/>
    <cellStyle name="Normal 3 2 3 2 2 3 2 3" xfId="2308" xr:uid="{00000000-0005-0000-0000-00006A050000}"/>
    <cellStyle name="Normal 3 2 3 2 2 3 3" xfId="1555" xr:uid="{00000000-0005-0000-0000-00006B050000}"/>
    <cellStyle name="Normal 3 2 3 2 2 3 3 2" xfId="3060" xr:uid="{00000000-0005-0000-0000-00006C050000}"/>
    <cellStyle name="Normal 3 2 3 2 2 3 4" xfId="2307" xr:uid="{00000000-0005-0000-0000-00006D050000}"/>
    <cellStyle name="Normal 3 2 3 2 2 4" xfId="416" xr:uid="{00000000-0005-0000-0000-00006E050000}"/>
    <cellStyle name="Normal 3 2 3 2 2 4 2" xfId="1557" xr:uid="{00000000-0005-0000-0000-00006F050000}"/>
    <cellStyle name="Normal 3 2 3 2 2 4 2 2" xfId="3062" xr:uid="{00000000-0005-0000-0000-000070050000}"/>
    <cellStyle name="Normal 3 2 3 2 2 4 3" xfId="2309" xr:uid="{00000000-0005-0000-0000-000071050000}"/>
    <cellStyle name="Normal 3 2 3 2 2 5" xfId="1552" xr:uid="{00000000-0005-0000-0000-000072050000}"/>
    <cellStyle name="Normal 3 2 3 2 2 5 2" xfId="3057" xr:uid="{00000000-0005-0000-0000-000073050000}"/>
    <cellStyle name="Normal 3 2 3 2 2 6" xfId="2304" xr:uid="{00000000-0005-0000-0000-000074050000}"/>
    <cellStyle name="Normal 3 2 3 2 2_AB Group Basel III" xfId="417" xr:uid="{00000000-0005-0000-0000-000075050000}"/>
    <cellStyle name="Normal 3 2 3 2 3" xfId="418" xr:uid="{00000000-0005-0000-0000-000076050000}"/>
    <cellStyle name="Normal 3 2 3 2 3 2" xfId="419" xr:uid="{00000000-0005-0000-0000-000077050000}"/>
    <cellStyle name="Normal 3 2 3 2 3 2 2" xfId="420" xr:uid="{00000000-0005-0000-0000-000078050000}"/>
    <cellStyle name="Normal 3 2 3 2 3 2 2 2" xfId="1560" xr:uid="{00000000-0005-0000-0000-000079050000}"/>
    <cellStyle name="Normal 3 2 3 2 3 2 2 2 2" xfId="3065" xr:uid="{00000000-0005-0000-0000-00007A050000}"/>
    <cellStyle name="Normal 3 2 3 2 3 2 2 3" xfId="2312" xr:uid="{00000000-0005-0000-0000-00007B050000}"/>
    <cellStyle name="Normal 3 2 3 2 3 2 3" xfId="1559" xr:uid="{00000000-0005-0000-0000-00007C050000}"/>
    <cellStyle name="Normal 3 2 3 2 3 2 3 2" xfId="3064" xr:uid="{00000000-0005-0000-0000-00007D050000}"/>
    <cellStyle name="Normal 3 2 3 2 3 2 4" xfId="2311" xr:uid="{00000000-0005-0000-0000-00007E050000}"/>
    <cellStyle name="Normal 3 2 3 2 3 3" xfId="421" xr:uid="{00000000-0005-0000-0000-00007F050000}"/>
    <cellStyle name="Normal 3 2 3 2 3 3 2" xfId="422" xr:uid="{00000000-0005-0000-0000-000080050000}"/>
    <cellStyle name="Normal 3 2 3 2 3 3 2 2" xfId="1562" xr:uid="{00000000-0005-0000-0000-000081050000}"/>
    <cellStyle name="Normal 3 2 3 2 3 3 2 2 2" xfId="3067" xr:uid="{00000000-0005-0000-0000-000082050000}"/>
    <cellStyle name="Normal 3 2 3 2 3 3 2 3" xfId="2314" xr:uid="{00000000-0005-0000-0000-000083050000}"/>
    <cellStyle name="Normal 3 2 3 2 3 3 3" xfId="1561" xr:uid="{00000000-0005-0000-0000-000084050000}"/>
    <cellStyle name="Normal 3 2 3 2 3 3 3 2" xfId="3066" xr:uid="{00000000-0005-0000-0000-000085050000}"/>
    <cellStyle name="Normal 3 2 3 2 3 3 4" xfId="2313" xr:uid="{00000000-0005-0000-0000-000086050000}"/>
    <cellStyle name="Normal 3 2 3 2 3 4" xfId="423" xr:uid="{00000000-0005-0000-0000-000087050000}"/>
    <cellStyle name="Normal 3 2 3 2 3 4 2" xfId="1563" xr:uid="{00000000-0005-0000-0000-000088050000}"/>
    <cellStyle name="Normal 3 2 3 2 3 4 2 2" xfId="3068" xr:uid="{00000000-0005-0000-0000-000089050000}"/>
    <cellStyle name="Normal 3 2 3 2 3 4 3" xfId="2315" xr:uid="{00000000-0005-0000-0000-00008A050000}"/>
    <cellStyle name="Normal 3 2 3 2 3 5" xfId="1558" xr:uid="{00000000-0005-0000-0000-00008B050000}"/>
    <cellStyle name="Normal 3 2 3 2 3 5 2" xfId="3063" xr:uid="{00000000-0005-0000-0000-00008C050000}"/>
    <cellStyle name="Normal 3 2 3 2 3 6" xfId="2310" xr:uid="{00000000-0005-0000-0000-00008D050000}"/>
    <cellStyle name="Normal 3 2 3 2 3_AB Group Basel III" xfId="424" xr:uid="{00000000-0005-0000-0000-00008E050000}"/>
    <cellStyle name="Normal 3 2 3 2 4" xfId="425" xr:uid="{00000000-0005-0000-0000-00008F050000}"/>
    <cellStyle name="Normal 3 2 3 2 4 2" xfId="426" xr:uid="{00000000-0005-0000-0000-000090050000}"/>
    <cellStyle name="Normal 3 2 3 2 4 2 2" xfId="1565" xr:uid="{00000000-0005-0000-0000-000091050000}"/>
    <cellStyle name="Normal 3 2 3 2 4 2 2 2" xfId="3070" xr:uid="{00000000-0005-0000-0000-000092050000}"/>
    <cellStyle name="Normal 3 2 3 2 4 2 3" xfId="2317" xr:uid="{00000000-0005-0000-0000-000093050000}"/>
    <cellStyle name="Normal 3 2 3 2 4 3" xfId="1564" xr:uid="{00000000-0005-0000-0000-000094050000}"/>
    <cellStyle name="Normal 3 2 3 2 4 3 2" xfId="3069" xr:uid="{00000000-0005-0000-0000-000095050000}"/>
    <cellStyle name="Normal 3 2 3 2 4 4" xfId="2316" xr:uid="{00000000-0005-0000-0000-000096050000}"/>
    <cellStyle name="Normal 3 2 3 2 5" xfId="427" xr:uid="{00000000-0005-0000-0000-000097050000}"/>
    <cellStyle name="Normal 3 2 3 2 5 2" xfId="428" xr:uid="{00000000-0005-0000-0000-000098050000}"/>
    <cellStyle name="Normal 3 2 3 2 5 2 2" xfId="1567" xr:uid="{00000000-0005-0000-0000-000099050000}"/>
    <cellStyle name="Normal 3 2 3 2 5 2 2 2" xfId="3072" xr:uid="{00000000-0005-0000-0000-00009A050000}"/>
    <cellStyle name="Normal 3 2 3 2 5 2 3" xfId="2319" xr:uid="{00000000-0005-0000-0000-00009B050000}"/>
    <cellStyle name="Normal 3 2 3 2 5 3" xfId="1566" xr:uid="{00000000-0005-0000-0000-00009C050000}"/>
    <cellStyle name="Normal 3 2 3 2 5 3 2" xfId="3071" xr:uid="{00000000-0005-0000-0000-00009D050000}"/>
    <cellStyle name="Normal 3 2 3 2 5 4" xfId="2318" xr:uid="{00000000-0005-0000-0000-00009E050000}"/>
    <cellStyle name="Normal 3 2 3 2 6" xfId="429" xr:uid="{00000000-0005-0000-0000-00009F050000}"/>
    <cellStyle name="Normal 3 2 3 2 6 2" xfId="1568" xr:uid="{00000000-0005-0000-0000-0000A0050000}"/>
    <cellStyle name="Normal 3 2 3 2 6 2 2" xfId="3073" xr:uid="{00000000-0005-0000-0000-0000A1050000}"/>
    <cellStyle name="Normal 3 2 3 2 6 3" xfId="2320" xr:uid="{00000000-0005-0000-0000-0000A2050000}"/>
    <cellStyle name="Normal 3 2 3 2 7" xfId="430" xr:uid="{00000000-0005-0000-0000-0000A3050000}"/>
    <cellStyle name="Normal 3 2 3 2 7 2" xfId="1569" xr:uid="{00000000-0005-0000-0000-0000A4050000}"/>
    <cellStyle name="Normal 3 2 3 2 7 2 2" xfId="3074" xr:uid="{00000000-0005-0000-0000-0000A5050000}"/>
    <cellStyle name="Normal 3 2 3 2 7 3" xfId="2321" xr:uid="{00000000-0005-0000-0000-0000A6050000}"/>
    <cellStyle name="Normal 3 2 3 2 8" xfId="1551" xr:uid="{00000000-0005-0000-0000-0000A7050000}"/>
    <cellStyle name="Normal 3 2 3 2 8 2" xfId="3056" xr:uid="{00000000-0005-0000-0000-0000A8050000}"/>
    <cellStyle name="Normal 3 2 3 2 9" xfId="2303" xr:uid="{00000000-0005-0000-0000-0000A9050000}"/>
    <cellStyle name="Normal 3 2 3 2_AB Group Basel III" xfId="431" xr:uid="{00000000-0005-0000-0000-0000AA050000}"/>
    <cellStyle name="Normal 3 2 3 3" xfId="432" xr:uid="{00000000-0005-0000-0000-0000AB050000}"/>
    <cellStyle name="Normal 3 2 3 3 2" xfId="433" xr:uid="{00000000-0005-0000-0000-0000AC050000}"/>
    <cellStyle name="Normal 3 2 3 3 2 2" xfId="434" xr:uid="{00000000-0005-0000-0000-0000AD050000}"/>
    <cellStyle name="Normal 3 2 3 3 2 2 2" xfId="1572" xr:uid="{00000000-0005-0000-0000-0000AE050000}"/>
    <cellStyle name="Normal 3 2 3 3 2 2 2 2" xfId="3077" xr:uid="{00000000-0005-0000-0000-0000AF050000}"/>
    <cellStyle name="Normal 3 2 3 3 2 2 3" xfId="2324" xr:uid="{00000000-0005-0000-0000-0000B0050000}"/>
    <cellStyle name="Normal 3 2 3 3 2 3" xfId="1571" xr:uid="{00000000-0005-0000-0000-0000B1050000}"/>
    <cellStyle name="Normal 3 2 3 3 2 3 2" xfId="3076" xr:uid="{00000000-0005-0000-0000-0000B2050000}"/>
    <cellStyle name="Normal 3 2 3 3 2 4" xfId="2323" xr:uid="{00000000-0005-0000-0000-0000B3050000}"/>
    <cellStyle name="Normal 3 2 3 3 3" xfId="435" xr:uid="{00000000-0005-0000-0000-0000B4050000}"/>
    <cellStyle name="Normal 3 2 3 3 3 2" xfId="436" xr:uid="{00000000-0005-0000-0000-0000B5050000}"/>
    <cellStyle name="Normal 3 2 3 3 3 2 2" xfId="1574" xr:uid="{00000000-0005-0000-0000-0000B6050000}"/>
    <cellStyle name="Normal 3 2 3 3 3 2 2 2" xfId="3079" xr:uid="{00000000-0005-0000-0000-0000B7050000}"/>
    <cellStyle name="Normal 3 2 3 3 3 2 3" xfId="2326" xr:uid="{00000000-0005-0000-0000-0000B8050000}"/>
    <cellStyle name="Normal 3 2 3 3 3 3" xfId="1573" xr:uid="{00000000-0005-0000-0000-0000B9050000}"/>
    <cellStyle name="Normal 3 2 3 3 3 3 2" xfId="3078" xr:uid="{00000000-0005-0000-0000-0000BA050000}"/>
    <cellStyle name="Normal 3 2 3 3 3 4" xfId="2325" xr:uid="{00000000-0005-0000-0000-0000BB050000}"/>
    <cellStyle name="Normal 3 2 3 3 4" xfId="437" xr:uid="{00000000-0005-0000-0000-0000BC050000}"/>
    <cellStyle name="Normal 3 2 3 3 4 2" xfId="1575" xr:uid="{00000000-0005-0000-0000-0000BD050000}"/>
    <cellStyle name="Normal 3 2 3 3 4 2 2" xfId="3080" xr:uid="{00000000-0005-0000-0000-0000BE050000}"/>
    <cellStyle name="Normal 3 2 3 3 4 3" xfId="2327" xr:uid="{00000000-0005-0000-0000-0000BF050000}"/>
    <cellStyle name="Normal 3 2 3 3 5" xfId="1570" xr:uid="{00000000-0005-0000-0000-0000C0050000}"/>
    <cellStyle name="Normal 3 2 3 3 5 2" xfId="3075" xr:uid="{00000000-0005-0000-0000-0000C1050000}"/>
    <cellStyle name="Normal 3 2 3 3 6" xfId="2322" xr:uid="{00000000-0005-0000-0000-0000C2050000}"/>
    <cellStyle name="Normal 3 2 3 3_AB Group Basel III" xfId="438" xr:uid="{00000000-0005-0000-0000-0000C3050000}"/>
    <cellStyle name="Normal 3 2 3 4" xfId="439" xr:uid="{00000000-0005-0000-0000-0000C4050000}"/>
    <cellStyle name="Normal 3 2 3 4 2" xfId="440" xr:uid="{00000000-0005-0000-0000-0000C5050000}"/>
    <cellStyle name="Normal 3 2 3 4 2 2" xfId="441" xr:uid="{00000000-0005-0000-0000-0000C6050000}"/>
    <cellStyle name="Normal 3 2 3 4 2 2 2" xfId="1578" xr:uid="{00000000-0005-0000-0000-0000C7050000}"/>
    <cellStyle name="Normal 3 2 3 4 2 2 2 2" xfId="3083" xr:uid="{00000000-0005-0000-0000-0000C8050000}"/>
    <cellStyle name="Normal 3 2 3 4 2 2 3" xfId="2330" xr:uid="{00000000-0005-0000-0000-0000C9050000}"/>
    <cellStyle name="Normal 3 2 3 4 2 3" xfId="1577" xr:uid="{00000000-0005-0000-0000-0000CA050000}"/>
    <cellStyle name="Normal 3 2 3 4 2 3 2" xfId="3082" xr:uid="{00000000-0005-0000-0000-0000CB050000}"/>
    <cellStyle name="Normal 3 2 3 4 2 4" xfId="2329" xr:uid="{00000000-0005-0000-0000-0000CC050000}"/>
    <cellStyle name="Normal 3 2 3 4 3" xfId="442" xr:uid="{00000000-0005-0000-0000-0000CD050000}"/>
    <cellStyle name="Normal 3 2 3 4 3 2" xfId="443" xr:uid="{00000000-0005-0000-0000-0000CE050000}"/>
    <cellStyle name="Normal 3 2 3 4 3 2 2" xfId="1580" xr:uid="{00000000-0005-0000-0000-0000CF050000}"/>
    <cellStyle name="Normal 3 2 3 4 3 2 2 2" xfId="3085" xr:uid="{00000000-0005-0000-0000-0000D0050000}"/>
    <cellStyle name="Normal 3 2 3 4 3 2 3" xfId="2332" xr:uid="{00000000-0005-0000-0000-0000D1050000}"/>
    <cellStyle name="Normal 3 2 3 4 3 3" xfId="1579" xr:uid="{00000000-0005-0000-0000-0000D2050000}"/>
    <cellStyle name="Normal 3 2 3 4 3 3 2" xfId="3084" xr:uid="{00000000-0005-0000-0000-0000D3050000}"/>
    <cellStyle name="Normal 3 2 3 4 3 4" xfId="2331" xr:uid="{00000000-0005-0000-0000-0000D4050000}"/>
    <cellStyle name="Normal 3 2 3 4 4" xfId="444" xr:uid="{00000000-0005-0000-0000-0000D5050000}"/>
    <cellStyle name="Normal 3 2 3 4 4 2" xfId="1581" xr:uid="{00000000-0005-0000-0000-0000D6050000}"/>
    <cellStyle name="Normal 3 2 3 4 4 2 2" xfId="3086" xr:uid="{00000000-0005-0000-0000-0000D7050000}"/>
    <cellStyle name="Normal 3 2 3 4 4 3" xfId="2333" xr:uid="{00000000-0005-0000-0000-0000D8050000}"/>
    <cellStyle name="Normal 3 2 3 4 5" xfId="1576" xr:uid="{00000000-0005-0000-0000-0000D9050000}"/>
    <cellStyle name="Normal 3 2 3 4 5 2" xfId="3081" xr:uid="{00000000-0005-0000-0000-0000DA050000}"/>
    <cellStyle name="Normal 3 2 3 4 6" xfId="2328" xr:uid="{00000000-0005-0000-0000-0000DB050000}"/>
    <cellStyle name="Normal 3 2 3 4_AB Group Basel III" xfId="445" xr:uid="{00000000-0005-0000-0000-0000DC050000}"/>
    <cellStyle name="Normal 3 2 3 5" xfId="446" xr:uid="{00000000-0005-0000-0000-0000DD050000}"/>
    <cellStyle name="Normal 3 2 3 5 2" xfId="447" xr:uid="{00000000-0005-0000-0000-0000DE050000}"/>
    <cellStyle name="Normal 3 2 3 5 2 2" xfId="1583" xr:uid="{00000000-0005-0000-0000-0000DF050000}"/>
    <cellStyle name="Normal 3 2 3 5 2 2 2" xfId="3088" xr:uid="{00000000-0005-0000-0000-0000E0050000}"/>
    <cellStyle name="Normal 3 2 3 5 2 3" xfId="2335" xr:uid="{00000000-0005-0000-0000-0000E1050000}"/>
    <cellStyle name="Normal 3 2 3 5 3" xfId="1582" xr:uid="{00000000-0005-0000-0000-0000E2050000}"/>
    <cellStyle name="Normal 3 2 3 5 3 2" xfId="3087" xr:uid="{00000000-0005-0000-0000-0000E3050000}"/>
    <cellStyle name="Normal 3 2 3 5 4" xfId="2334" xr:uid="{00000000-0005-0000-0000-0000E4050000}"/>
    <cellStyle name="Normal 3 2 3 6" xfId="448" xr:uid="{00000000-0005-0000-0000-0000E5050000}"/>
    <cellStyle name="Normal 3 2 3 6 2" xfId="449" xr:uid="{00000000-0005-0000-0000-0000E6050000}"/>
    <cellStyle name="Normal 3 2 3 6 2 2" xfId="1585" xr:uid="{00000000-0005-0000-0000-0000E7050000}"/>
    <cellStyle name="Normal 3 2 3 6 2 2 2" xfId="3090" xr:uid="{00000000-0005-0000-0000-0000E8050000}"/>
    <cellStyle name="Normal 3 2 3 6 2 3" xfId="2337" xr:uid="{00000000-0005-0000-0000-0000E9050000}"/>
    <cellStyle name="Normal 3 2 3 6 3" xfId="1584" xr:uid="{00000000-0005-0000-0000-0000EA050000}"/>
    <cellStyle name="Normal 3 2 3 6 3 2" xfId="3089" xr:uid="{00000000-0005-0000-0000-0000EB050000}"/>
    <cellStyle name="Normal 3 2 3 6 4" xfId="2336" xr:uid="{00000000-0005-0000-0000-0000EC050000}"/>
    <cellStyle name="Normal 3 2 3 7" xfId="450" xr:uid="{00000000-0005-0000-0000-0000ED050000}"/>
    <cellStyle name="Normal 3 2 3 7 2" xfId="1586" xr:uid="{00000000-0005-0000-0000-0000EE050000}"/>
    <cellStyle name="Normal 3 2 3 7 2 2" xfId="3091" xr:uid="{00000000-0005-0000-0000-0000EF050000}"/>
    <cellStyle name="Normal 3 2 3 7 3" xfId="2338" xr:uid="{00000000-0005-0000-0000-0000F0050000}"/>
    <cellStyle name="Normal 3 2 3 8" xfId="451" xr:uid="{00000000-0005-0000-0000-0000F1050000}"/>
    <cellStyle name="Normal 3 2 3 8 2" xfId="1587" xr:uid="{00000000-0005-0000-0000-0000F2050000}"/>
    <cellStyle name="Normal 3 2 3 8 2 2" xfId="3092" xr:uid="{00000000-0005-0000-0000-0000F3050000}"/>
    <cellStyle name="Normal 3 2 3 8 3" xfId="2339" xr:uid="{00000000-0005-0000-0000-0000F4050000}"/>
    <cellStyle name="Normal 3 2 3 9" xfId="1550" xr:uid="{00000000-0005-0000-0000-0000F5050000}"/>
    <cellStyle name="Normal 3 2 3 9 2" xfId="3055" xr:uid="{00000000-0005-0000-0000-0000F6050000}"/>
    <cellStyle name="Normal 3 2 3_AB Group Basel III" xfId="452" xr:uid="{00000000-0005-0000-0000-0000F7050000}"/>
    <cellStyle name="Normal 3 2 4" xfId="453" xr:uid="{00000000-0005-0000-0000-0000F8050000}"/>
    <cellStyle name="Normal 3 2 4 2" xfId="454" xr:uid="{00000000-0005-0000-0000-0000F9050000}"/>
    <cellStyle name="Normal 3 2 4 2 2" xfId="455" xr:uid="{00000000-0005-0000-0000-0000FA050000}"/>
    <cellStyle name="Normal 3 2 4 2 2 2" xfId="456" xr:uid="{00000000-0005-0000-0000-0000FB050000}"/>
    <cellStyle name="Normal 3 2 4 2 2 2 2" xfId="1591" xr:uid="{00000000-0005-0000-0000-0000FC050000}"/>
    <cellStyle name="Normal 3 2 4 2 2 2 2 2" xfId="3096" xr:uid="{00000000-0005-0000-0000-0000FD050000}"/>
    <cellStyle name="Normal 3 2 4 2 2 2 3" xfId="2343" xr:uid="{00000000-0005-0000-0000-0000FE050000}"/>
    <cellStyle name="Normal 3 2 4 2 2 3" xfId="1590" xr:uid="{00000000-0005-0000-0000-0000FF050000}"/>
    <cellStyle name="Normal 3 2 4 2 2 3 2" xfId="3095" xr:uid="{00000000-0005-0000-0000-000000060000}"/>
    <cellStyle name="Normal 3 2 4 2 2 4" xfId="2342" xr:uid="{00000000-0005-0000-0000-000001060000}"/>
    <cellStyle name="Normal 3 2 4 2 3" xfId="457" xr:uid="{00000000-0005-0000-0000-000002060000}"/>
    <cellStyle name="Normal 3 2 4 2 3 2" xfId="458" xr:uid="{00000000-0005-0000-0000-000003060000}"/>
    <cellStyle name="Normal 3 2 4 2 3 2 2" xfId="1593" xr:uid="{00000000-0005-0000-0000-000004060000}"/>
    <cellStyle name="Normal 3 2 4 2 3 2 2 2" xfId="3098" xr:uid="{00000000-0005-0000-0000-000005060000}"/>
    <cellStyle name="Normal 3 2 4 2 3 2 3" xfId="2345" xr:uid="{00000000-0005-0000-0000-000006060000}"/>
    <cellStyle name="Normal 3 2 4 2 3 3" xfId="1592" xr:uid="{00000000-0005-0000-0000-000007060000}"/>
    <cellStyle name="Normal 3 2 4 2 3 3 2" xfId="3097" xr:uid="{00000000-0005-0000-0000-000008060000}"/>
    <cellStyle name="Normal 3 2 4 2 3 4" xfId="2344" xr:uid="{00000000-0005-0000-0000-000009060000}"/>
    <cellStyle name="Normal 3 2 4 2 4" xfId="459" xr:uid="{00000000-0005-0000-0000-00000A060000}"/>
    <cellStyle name="Normal 3 2 4 2 4 2" xfId="1594" xr:uid="{00000000-0005-0000-0000-00000B060000}"/>
    <cellStyle name="Normal 3 2 4 2 4 2 2" xfId="3099" xr:uid="{00000000-0005-0000-0000-00000C060000}"/>
    <cellStyle name="Normal 3 2 4 2 4 3" xfId="2346" xr:uid="{00000000-0005-0000-0000-00000D060000}"/>
    <cellStyle name="Normal 3 2 4 2 5" xfId="1589" xr:uid="{00000000-0005-0000-0000-00000E060000}"/>
    <cellStyle name="Normal 3 2 4 2 5 2" xfId="3094" xr:uid="{00000000-0005-0000-0000-00000F060000}"/>
    <cellStyle name="Normal 3 2 4 2 6" xfId="2341" xr:uid="{00000000-0005-0000-0000-000010060000}"/>
    <cellStyle name="Normal 3 2 4 2_AB Group Basel III" xfId="460" xr:uid="{00000000-0005-0000-0000-000011060000}"/>
    <cellStyle name="Normal 3 2 4 3" xfId="461" xr:uid="{00000000-0005-0000-0000-000012060000}"/>
    <cellStyle name="Normal 3 2 4 3 2" xfId="462" xr:uid="{00000000-0005-0000-0000-000013060000}"/>
    <cellStyle name="Normal 3 2 4 3 2 2" xfId="463" xr:uid="{00000000-0005-0000-0000-000014060000}"/>
    <cellStyle name="Normal 3 2 4 3 2 2 2" xfId="1597" xr:uid="{00000000-0005-0000-0000-000015060000}"/>
    <cellStyle name="Normal 3 2 4 3 2 2 2 2" xfId="3102" xr:uid="{00000000-0005-0000-0000-000016060000}"/>
    <cellStyle name="Normal 3 2 4 3 2 2 3" xfId="2349" xr:uid="{00000000-0005-0000-0000-000017060000}"/>
    <cellStyle name="Normal 3 2 4 3 2 3" xfId="1596" xr:uid="{00000000-0005-0000-0000-000018060000}"/>
    <cellStyle name="Normal 3 2 4 3 2 3 2" xfId="3101" xr:uid="{00000000-0005-0000-0000-000019060000}"/>
    <cellStyle name="Normal 3 2 4 3 2 4" xfId="2348" xr:uid="{00000000-0005-0000-0000-00001A060000}"/>
    <cellStyle name="Normal 3 2 4 3 3" xfId="464" xr:uid="{00000000-0005-0000-0000-00001B060000}"/>
    <cellStyle name="Normal 3 2 4 3 3 2" xfId="465" xr:uid="{00000000-0005-0000-0000-00001C060000}"/>
    <cellStyle name="Normal 3 2 4 3 3 2 2" xfId="1599" xr:uid="{00000000-0005-0000-0000-00001D060000}"/>
    <cellStyle name="Normal 3 2 4 3 3 2 2 2" xfId="3104" xr:uid="{00000000-0005-0000-0000-00001E060000}"/>
    <cellStyle name="Normal 3 2 4 3 3 2 3" xfId="2351" xr:uid="{00000000-0005-0000-0000-00001F060000}"/>
    <cellStyle name="Normal 3 2 4 3 3 3" xfId="1598" xr:uid="{00000000-0005-0000-0000-000020060000}"/>
    <cellStyle name="Normal 3 2 4 3 3 3 2" xfId="3103" xr:uid="{00000000-0005-0000-0000-000021060000}"/>
    <cellStyle name="Normal 3 2 4 3 3 4" xfId="2350" xr:uid="{00000000-0005-0000-0000-000022060000}"/>
    <cellStyle name="Normal 3 2 4 3 4" xfId="466" xr:uid="{00000000-0005-0000-0000-000023060000}"/>
    <cellStyle name="Normal 3 2 4 3 4 2" xfId="1600" xr:uid="{00000000-0005-0000-0000-000024060000}"/>
    <cellStyle name="Normal 3 2 4 3 4 2 2" xfId="3105" xr:uid="{00000000-0005-0000-0000-000025060000}"/>
    <cellStyle name="Normal 3 2 4 3 4 3" xfId="2352" xr:uid="{00000000-0005-0000-0000-000026060000}"/>
    <cellStyle name="Normal 3 2 4 3 5" xfId="1595" xr:uid="{00000000-0005-0000-0000-000027060000}"/>
    <cellStyle name="Normal 3 2 4 3 5 2" xfId="3100" xr:uid="{00000000-0005-0000-0000-000028060000}"/>
    <cellStyle name="Normal 3 2 4 3 6" xfId="2347" xr:uid="{00000000-0005-0000-0000-000029060000}"/>
    <cellStyle name="Normal 3 2 4 3_AB Group Basel III" xfId="467" xr:uid="{00000000-0005-0000-0000-00002A060000}"/>
    <cellStyle name="Normal 3 2 4 4" xfId="468" xr:uid="{00000000-0005-0000-0000-00002B060000}"/>
    <cellStyle name="Normal 3 2 4 4 2" xfId="469" xr:uid="{00000000-0005-0000-0000-00002C060000}"/>
    <cellStyle name="Normal 3 2 4 4 2 2" xfId="1602" xr:uid="{00000000-0005-0000-0000-00002D060000}"/>
    <cellStyle name="Normal 3 2 4 4 2 2 2" xfId="3107" xr:uid="{00000000-0005-0000-0000-00002E060000}"/>
    <cellStyle name="Normal 3 2 4 4 2 3" xfId="2354" xr:uid="{00000000-0005-0000-0000-00002F060000}"/>
    <cellStyle name="Normal 3 2 4 4 3" xfId="1601" xr:uid="{00000000-0005-0000-0000-000030060000}"/>
    <cellStyle name="Normal 3 2 4 4 3 2" xfId="3106" xr:uid="{00000000-0005-0000-0000-000031060000}"/>
    <cellStyle name="Normal 3 2 4 4 4" xfId="2353" xr:uid="{00000000-0005-0000-0000-000032060000}"/>
    <cellStyle name="Normal 3 2 4 5" xfId="470" xr:uid="{00000000-0005-0000-0000-000033060000}"/>
    <cellStyle name="Normal 3 2 4 5 2" xfId="471" xr:uid="{00000000-0005-0000-0000-000034060000}"/>
    <cellStyle name="Normal 3 2 4 5 2 2" xfId="1604" xr:uid="{00000000-0005-0000-0000-000035060000}"/>
    <cellStyle name="Normal 3 2 4 5 2 2 2" xfId="3109" xr:uid="{00000000-0005-0000-0000-000036060000}"/>
    <cellStyle name="Normal 3 2 4 5 2 3" xfId="2356" xr:uid="{00000000-0005-0000-0000-000037060000}"/>
    <cellStyle name="Normal 3 2 4 5 3" xfId="1603" xr:uid="{00000000-0005-0000-0000-000038060000}"/>
    <cellStyle name="Normal 3 2 4 5 3 2" xfId="3108" xr:uid="{00000000-0005-0000-0000-000039060000}"/>
    <cellStyle name="Normal 3 2 4 5 4" xfId="2355" xr:uid="{00000000-0005-0000-0000-00003A060000}"/>
    <cellStyle name="Normal 3 2 4 6" xfId="472" xr:uid="{00000000-0005-0000-0000-00003B060000}"/>
    <cellStyle name="Normal 3 2 4 6 2" xfId="1605" xr:uid="{00000000-0005-0000-0000-00003C060000}"/>
    <cellStyle name="Normal 3 2 4 6 2 2" xfId="3110" xr:uid="{00000000-0005-0000-0000-00003D060000}"/>
    <cellStyle name="Normal 3 2 4 6 3" xfId="2357" xr:uid="{00000000-0005-0000-0000-00003E060000}"/>
    <cellStyle name="Normal 3 2 4 7" xfId="473" xr:uid="{00000000-0005-0000-0000-00003F060000}"/>
    <cellStyle name="Normal 3 2 4 7 2" xfId="1606" xr:uid="{00000000-0005-0000-0000-000040060000}"/>
    <cellStyle name="Normal 3 2 4 7 2 2" xfId="3111" xr:uid="{00000000-0005-0000-0000-000041060000}"/>
    <cellStyle name="Normal 3 2 4 7 3" xfId="2358" xr:uid="{00000000-0005-0000-0000-000042060000}"/>
    <cellStyle name="Normal 3 2 4 8" xfId="1588" xr:uid="{00000000-0005-0000-0000-000043060000}"/>
    <cellStyle name="Normal 3 2 4 8 2" xfId="3093" xr:uid="{00000000-0005-0000-0000-000044060000}"/>
    <cellStyle name="Normal 3 2 4 9" xfId="2340" xr:uid="{00000000-0005-0000-0000-000045060000}"/>
    <cellStyle name="Normal 3 2 4_AB Group Basel III" xfId="474" xr:uid="{00000000-0005-0000-0000-000046060000}"/>
    <cellStyle name="Normal 3 2 5" xfId="475" xr:uid="{00000000-0005-0000-0000-000047060000}"/>
    <cellStyle name="Normal 3 2 5 2" xfId="476" xr:uid="{00000000-0005-0000-0000-000048060000}"/>
    <cellStyle name="Normal 3 2 5 2 2" xfId="477" xr:uid="{00000000-0005-0000-0000-000049060000}"/>
    <cellStyle name="Normal 3 2 5 2 2 2" xfId="1609" xr:uid="{00000000-0005-0000-0000-00004A060000}"/>
    <cellStyle name="Normal 3 2 5 2 2 2 2" xfId="3114" xr:uid="{00000000-0005-0000-0000-00004B060000}"/>
    <cellStyle name="Normal 3 2 5 2 2 3" xfId="2361" xr:uid="{00000000-0005-0000-0000-00004C060000}"/>
    <cellStyle name="Normal 3 2 5 2 3" xfId="1608" xr:uid="{00000000-0005-0000-0000-00004D060000}"/>
    <cellStyle name="Normal 3 2 5 2 3 2" xfId="3113" xr:uid="{00000000-0005-0000-0000-00004E060000}"/>
    <cellStyle name="Normal 3 2 5 2 4" xfId="2360" xr:uid="{00000000-0005-0000-0000-00004F060000}"/>
    <cellStyle name="Normal 3 2 5 3" xfId="478" xr:uid="{00000000-0005-0000-0000-000050060000}"/>
    <cellStyle name="Normal 3 2 5 3 2" xfId="479" xr:uid="{00000000-0005-0000-0000-000051060000}"/>
    <cellStyle name="Normal 3 2 5 3 2 2" xfId="1611" xr:uid="{00000000-0005-0000-0000-000052060000}"/>
    <cellStyle name="Normal 3 2 5 3 2 2 2" xfId="3116" xr:uid="{00000000-0005-0000-0000-000053060000}"/>
    <cellStyle name="Normal 3 2 5 3 2 3" xfId="2363" xr:uid="{00000000-0005-0000-0000-000054060000}"/>
    <cellStyle name="Normal 3 2 5 3 3" xfId="1610" xr:uid="{00000000-0005-0000-0000-000055060000}"/>
    <cellStyle name="Normal 3 2 5 3 3 2" xfId="3115" xr:uid="{00000000-0005-0000-0000-000056060000}"/>
    <cellStyle name="Normal 3 2 5 3 4" xfId="2362" xr:uid="{00000000-0005-0000-0000-000057060000}"/>
    <cellStyle name="Normal 3 2 5 4" xfId="480" xr:uid="{00000000-0005-0000-0000-000058060000}"/>
    <cellStyle name="Normal 3 2 5 4 2" xfId="1612" xr:uid="{00000000-0005-0000-0000-000059060000}"/>
    <cellStyle name="Normal 3 2 5 4 2 2" xfId="3117" xr:uid="{00000000-0005-0000-0000-00005A060000}"/>
    <cellStyle name="Normal 3 2 5 4 3" xfId="2364" xr:uid="{00000000-0005-0000-0000-00005B060000}"/>
    <cellStyle name="Normal 3 2 5 5" xfId="1607" xr:uid="{00000000-0005-0000-0000-00005C060000}"/>
    <cellStyle name="Normal 3 2 5 5 2" xfId="3112" xr:uid="{00000000-0005-0000-0000-00005D060000}"/>
    <cellStyle name="Normal 3 2 5 6" xfId="2359" xr:uid="{00000000-0005-0000-0000-00005E060000}"/>
    <cellStyle name="Normal 3 2 5_AB Group Basel III" xfId="481" xr:uid="{00000000-0005-0000-0000-00005F060000}"/>
    <cellStyle name="Normal 3 2 6" xfId="482" xr:uid="{00000000-0005-0000-0000-000060060000}"/>
    <cellStyle name="Normal 3 2 6 2" xfId="483" xr:uid="{00000000-0005-0000-0000-000061060000}"/>
    <cellStyle name="Normal 3 2 6 2 2" xfId="484" xr:uid="{00000000-0005-0000-0000-000062060000}"/>
    <cellStyle name="Normal 3 2 6 2 2 2" xfId="1615" xr:uid="{00000000-0005-0000-0000-000063060000}"/>
    <cellStyle name="Normal 3 2 6 2 2 2 2" xfId="3120" xr:uid="{00000000-0005-0000-0000-000064060000}"/>
    <cellStyle name="Normal 3 2 6 2 2 3" xfId="2367" xr:uid="{00000000-0005-0000-0000-000065060000}"/>
    <cellStyle name="Normal 3 2 6 2 3" xfId="1614" xr:uid="{00000000-0005-0000-0000-000066060000}"/>
    <cellStyle name="Normal 3 2 6 2 3 2" xfId="3119" xr:uid="{00000000-0005-0000-0000-000067060000}"/>
    <cellStyle name="Normal 3 2 6 2 4" xfId="2366" xr:uid="{00000000-0005-0000-0000-000068060000}"/>
    <cellStyle name="Normal 3 2 6 3" xfId="485" xr:uid="{00000000-0005-0000-0000-000069060000}"/>
    <cellStyle name="Normal 3 2 6 3 2" xfId="486" xr:uid="{00000000-0005-0000-0000-00006A060000}"/>
    <cellStyle name="Normal 3 2 6 3 2 2" xfId="1617" xr:uid="{00000000-0005-0000-0000-00006B060000}"/>
    <cellStyle name="Normal 3 2 6 3 2 2 2" xfId="3122" xr:uid="{00000000-0005-0000-0000-00006C060000}"/>
    <cellStyle name="Normal 3 2 6 3 2 3" xfId="2369" xr:uid="{00000000-0005-0000-0000-00006D060000}"/>
    <cellStyle name="Normal 3 2 6 3 3" xfId="1616" xr:uid="{00000000-0005-0000-0000-00006E060000}"/>
    <cellStyle name="Normal 3 2 6 3 3 2" xfId="3121" xr:uid="{00000000-0005-0000-0000-00006F060000}"/>
    <cellStyle name="Normal 3 2 6 3 4" xfId="2368" xr:uid="{00000000-0005-0000-0000-000070060000}"/>
    <cellStyle name="Normal 3 2 6 4" xfId="487" xr:uid="{00000000-0005-0000-0000-000071060000}"/>
    <cellStyle name="Normal 3 2 6 4 2" xfId="1618" xr:uid="{00000000-0005-0000-0000-000072060000}"/>
    <cellStyle name="Normal 3 2 6 4 2 2" xfId="3123" xr:uid="{00000000-0005-0000-0000-000073060000}"/>
    <cellStyle name="Normal 3 2 6 4 3" xfId="2370" xr:uid="{00000000-0005-0000-0000-000074060000}"/>
    <cellStyle name="Normal 3 2 6 5" xfId="1613" xr:uid="{00000000-0005-0000-0000-000075060000}"/>
    <cellStyle name="Normal 3 2 6 5 2" xfId="3118" xr:uid="{00000000-0005-0000-0000-000076060000}"/>
    <cellStyle name="Normal 3 2 6 6" xfId="2365" xr:uid="{00000000-0005-0000-0000-000077060000}"/>
    <cellStyle name="Normal 3 2 6_AB Group Basel III" xfId="488" xr:uid="{00000000-0005-0000-0000-000078060000}"/>
    <cellStyle name="Normal 3 2 7" xfId="489" xr:uid="{00000000-0005-0000-0000-000079060000}"/>
    <cellStyle name="Normal 3 2 7 2" xfId="490" xr:uid="{00000000-0005-0000-0000-00007A060000}"/>
    <cellStyle name="Normal 3 2 7 2 2" xfId="1620" xr:uid="{00000000-0005-0000-0000-00007B060000}"/>
    <cellStyle name="Normal 3 2 7 2 2 2" xfId="3125" xr:uid="{00000000-0005-0000-0000-00007C060000}"/>
    <cellStyle name="Normal 3 2 7 2 3" xfId="2372" xr:uid="{00000000-0005-0000-0000-00007D060000}"/>
    <cellStyle name="Normal 3 2 7 3" xfId="1619" xr:uid="{00000000-0005-0000-0000-00007E060000}"/>
    <cellStyle name="Normal 3 2 7 3 2" xfId="3124" xr:uid="{00000000-0005-0000-0000-00007F060000}"/>
    <cellStyle name="Normal 3 2 7 4" xfId="2371" xr:uid="{00000000-0005-0000-0000-000080060000}"/>
    <cellStyle name="Normal 3 2 8" xfId="491" xr:uid="{00000000-0005-0000-0000-000081060000}"/>
    <cellStyle name="Normal 3 2 8 2" xfId="492" xr:uid="{00000000-0005-0000-0000-000082060000}"/>
    <cellStyle name="Normal 3 2 8 2 2" xfId="1622" xr:uid="{00000000-0005-0000-0000-000083060000}"/>
    <cellStyle name="Normal 3 2 8 2 2 2" xfId="3127" xr:uid="{00000000-0005-0000-0000-000084060000}"/>
    <cellStyle name="Normal 3 2 8 2 3" xfId="2374" xr:uid="{00000000-0005-0000-0000-000085060000}"/>
    <cellStyle name="Normal 3 2 8 3" xfId="1621" xr:uid="{00000000-0005-0000-0000-000086060000}"/>
    <cellStyle name="Normal 3 2 8 3 2" xfId="3126" xr:uid="{00000000-0005-0000-0000-000087060000}"/>
    <cellStyle name="Normal 3 2 8 4" xfId="2373" xr:uid="{00000000-0005-0000-0000-000088060000}"/>
    <cellStyle name="Normal 3 2 9" xfId="493" xr:uid="{00000000-0005-0000-0000-000089060000}"/>
    <cellStyle name="Normal 3 2 9 2" xfId="1623" xr:uid="{00000000-0005-0000-0000-00008A060000}"/>
    <cellStyle name="Normal 3 2 9 2 2" xfId="3128" xr:uid="{00000000-0005-0000-0000-00008B060000}"/>
    <cellStyle name="Normal 3 2 9 3" xfId="2375" xr:uid="{00000000-0005-0000-0000-00008C060000}"/>
    <cellStyle name="Normal 3 2_AB Group Basel III" xfId="494" xr:uid="{00000000-0005-0000-0000-00008D060000}"/>
    <cellStyle name="Normal 3 3" xfId="495" xr:uid="{00000000-0005-0000-0000-00008E060000}"/>
    <cellStyle name="Normal 3 3 10" xfId="2376" xr:uid="{00000000-0005-0000-0000-00008F060000}"/>
    <cellStyle name="Normal 3 3 2" xfId="496" xr:uid="{00000000-0005-0000-0000-000090060000}"/>
    <cellStyle name="Normal 3 3 2 2" xfId="497" xr:uid="{00000000-0005-0000-0000-000091060000}"/>
    <cellStyle name="Normal 3 3 2 2 2" xfId="498" xr:uid="{00000000-0005-0000-0000-000092060000}"/>
    <cellStyle name="Normal 3 3 2 2 2 2" xfId="499" xr:uid="{00000000-0005-0000-0000-000093060000}"/>
    <cellStyle name="Normal 3 3 2 2 2 2 2" xfId="1628" xr:uid="{00000000-0005-0000-0000-000094060000}"/>
    <cellStyle name="Normal 3 3 2 2 2 2 2 2" xfId="3133" xr:uid="{00000000-0005-0000-0000-000095060000}"/>
    <cellStyle name="Normal 3 3 2 2 2 2 3" xfId="2380" xr:uid="{00000000-0005-0000-0000-000096060000}"/>
    <cellStyle name="Normal 3 3 2 2 2 3" xfId="1627" xr:uid="{00000000-0005-0000-0000-000097060000}"/>
    <cellStyle name="Normal 3 3 2 2 2 3 2" xfId="3132" xr:uid="{00000000-0005-0000-0000-000098060000}"/>
    <cellStyle name="Normal 3 3 2 2 2 4" xfId="2379" xr:uid="{00000000-0005-0000-0000-000099060000}"/>
    <cellStyle name="Normal 3 3 2 2 3" xfId="500" xr:uid="{00000000-0005-0000-0000-00009A060000}"/>
    <cellStyle name="Normal 3 3 2 2 3 2" xfId="501" xr:uid="{00000000-0005-0000-0000-00009B060000}"/>
    <cellStyle name="Normal 3 3 2 2 3 2 2" xfId="1630" xr:uid="{00000000-0005-0000-0000-00009C060000}"/>
    <cellStyle name="Normal 3 3 2 2 3 2 2 2" xfId="3135" xr:uid="{00000000-0005-0000-0000-00009D060000}"/>
    <cellStyle name="Normal 3 3 2 2 3 2 3" xfId="2382" xr:uid="{00000000-0005-0000-0000-00009E060000}"/>
    <cellStyle name="Normal 3 3 2 2 3 3" xfId="1629" xr:uid="{00000000-0005-0000-0000-00009F060000}"/>
    <cellStyle name="Normal 3 3 2 2 3 3 2" xfId="3134" xr:uid="{00000000-0005-0000-0000-0000A0060000}"/>
    <cellStyle name="Normal 3 3 2 2 3 4" xfId="2381" xr:uid="{00000000-0005-0000-0000-0000A1060000}"/>
    <cellStyle name="Normal 3 3 2 2 4" xfId="502" xr:uid="{00000000-0005-0000-0000-0000A2060000}"/>
    <cellStyle name="Normal 3 3 2 2 4 2" xfId="1631" xr:uid="{00000000-0005-0000-0000-0000A3060000}"/>
    <cellStyle name="Normal 3 3 2 2 4 2 2" xfId="3136" xr:uid="{00000000-0005-0000-0000-0000A4060000}"/>
    <cellStyle name="Normal 3 3 2 2 4 3" xfId="2383" xr:uid="{00000000-0005-0000-0000-0000A5060000}"/>
    <cellStyle name="Normal 3 3 2 2 5" xfId="1626" xr:uid="{00000000-0005-0000-0000-0000A6060000}"/>
    <cellStyle name="Normal 3 3 2 2 5 2" xfId="3131" xr:uid="{00000000-0005-0000-0000-0000A7060000}"/>
    <cellStyle name="Normal 3 3 2 2 6" xfId="2378" xr:uid="{00000000-0005-0000-0000-0000A8060000}"/>
    <cellStyle name="Normal 3 3 2 2_AB Group Basel III" xfId="503" xr:uid="{00000000-0005-0000-0000-0000A9060000}"/>
    <cellStyle name="Normal 3 3 2 3" xfId="504" xr:uid="{00000000-0005-0000-0000-0000AA060000}"/>
    <cellStyle name="Normal 3 3 2 3 2" xfId="505" xr:uid="{00000000-0005-0000-0000-0000AB060000}"/>
    <cellStyle name="Normal 3 3 2 3 2 2" xfId="506" xr:uid="{00000000-0005-0000-0000-0000AC060000}"/>
    <cellStyle name="Normal 3 3 2 3 2 2 2" xfId="1634" xr:uid="{00000000-0005-0000-0000-0000AD060000}"/>
    <cellStyle name="Normal 3 3 2 3 2 2 2 2" xfId="3139" xr:uid="{00000000-0005-0000-0000-0000AE060000}"/>
    <cellStyle name="Normal 3 3 2 3 2 2 3" xfId="2386" xr:uid="{00000000-0005-0000-0000-0000AF060000}"/>
    <cellStyle name="Normal 3 3 2 3 2 3" xfId="1633" xr:uid="{00000000-0005-0000-0000-0000B0060000}"/>
    <cellStyle name="Normal 3 3 2 3 2 3 2" xfId="3138" xr:uid="{00000000-0005-0000-0000-0000B1060000}"/>
    <cellStyle name="Normal 3 3 2 3 2 4" xfId="2385" xr:uid="{00000000-0005-0000-0000-0000B2060000}"/>
    <cellStyle name="Normal 3 3 2 3 3" xfId="507" xr:uid="{00000000-0005-0000-0000-0000B3060000}"/>
    <cellStyle name="Normal 3 3 2 3 3 2" xfId="508" xr:uid="{00000000-0005-0000-0000-0000B4060000}"/>
    <cellStyle name="Normal 3 3 2 3 3 2 2" xfId="1636" xr:uid="{00000000-0005-0000-0000-0000B5060000}"/>
    <cellStyle name="Normal 3 3 2 3 3 2 2 2" xfId="3141" xr:uid="{00000000-0005-0000-0000-0000B6060000}"/>
    <cellStyle name="Normal 3 3 2 3 3 2 3" xfId="2388" xr:uid="{00000000-0005-0000-0000-0000B7060000}"/>
    <cellStyle name="Normal 3 3 2 3 3 3" xfId="1635" xr:uid="{00000000-0005-0000-0000-0000B8060000}"/>
    <cellStyle name="Normal 3 3 2 3 3 3 2" xfId="3140" xr:uid="{00000000-0005-0000-0000-0000B9060000}"/>
    <cellStyle name="Normal 3 3 2 3 3 4" xfId="2387" xr:uid="{00000000-0005-0000-0000-0000BA060000}"/>
    <cellStyle name="Normal 3 3 2 3 4" xfId="509" xr:uid="{00000000-0005-0000-0000-0000BB060000}"/>
    <cellStyle name="Normal 3 3 2 3 4 2" xfId="1637" xr:uid="{00000000-0005-0000-0000-0000BC060000}"/>
    <cellStyle name="Normal 3 3 2 3 4 2 2" xfId="3142" xr:uid="{00000000-0005-0000-0000-0000BD060000}"/>
    <cellStyle name="Normal 3 3 2 3 4 3" xfId="2389" xr:uid="{00000000-0005-0000-0000-0000BE060000}"/>
    <cellStyle name="Normal 3 3 2 3 5" xfId="1632" xr:uid="{00000000-0005-0000-0000-0000BF060000}"/>
    <cellStyle name="Normal 3 3 2 3 5 2" xfId="3137" xr:uid="{00000000-0005-0000-0000-0000C0060000}"/>
    <cellStyle name="Normal 3 3 2 3 6" xfId="2384" xr:uid="{00000000-0005-0000-0000-0000C1060000}"/>
    <cellStyle name="Normal 3 3 2 3_AB Group Basel III" xfId="510" xr:uid="{00000000-0005-0000-0000-0000C2060000}"/>
    <cellStyle name="Normal 3 3 2 4" xfId="511" xr:uid="{00000000-0005-0000-0000-0000C3060000}"/>
    <cellStyle name="Normal 3 3 2 4 2" xfId="512" xr:uid="{00000000-0005-0000-0000-0000C4060000}"/>
    <cellStyle name="Normal 3 3 2 4 2 2" xfId="1639" xr:uid="{00000000-0005-0000-0000-0000C5060000}"/>
    <cellStyle name="Normal 3 3 2 4 2 2 2" xfId="3144" xr:uid="{00000000-0005-0000-0000-0000C6060000}"/>
    <cellStyle name="Normal 3 3 2 4 2 3" xfId="2391" xr:uid="{00000000-0005-0000-0000-0000C7060000}"/>
    <cellStyle name="Normal 3 3 2 4 3" xfId="1638" xr:uid="{00000000-0005-0000-0000-0000C8060000}"/>
    <cellStyle name="Normal 3 3 2 4 3 2" xfId="3143" xr:uid="{00000000-0005-0000-0000-0000C9060000}"/>
    <cellStyle name="Normal 3 3 2 4 4" xfId="2390" xr:uid="{00000000-0005-0000-0000-0000CA060000}"/>
    <cellStyle name="Normal 3 3 2 5" xfId="513" xr:uid="{00000000-0005-0000-0000-0000CB060000}"/>
    <cellStyle name="Normal 3 3 2 5 2" xfId="514" xr:uid="{00000000-0005-0000-0000-0000CC060000}"/>
    <cellStyle name="Normal 3 3 2 5 2 2" xfId="1641" xr:uid="{00000000-0005-0000-0000-0000CD060000}"/>
    <cellStyle name="Normal 3 3 2 5 2 2 2" xfId="3146" xr:uid="{00000000-0005-0000-0000-0000CE060000}"/>
    <cellStyle name="Normal 3 3 2 5 2 3" xfId="2393" xr:uid="{00000000-0005-0000-0000-0000CF060000}"/>
    <cellStyle name="Normal 3 3 2 5 3" xfId="1640" xr:uid="{00000000-0005-0000-0000-0000D0060000}"/>
    <cellStyle name="Normal 3 3 2 5 3 2" xfId="3145" xr:uid="{00000000-0005-0000-0000-0000D1060000}"/>
    <cellStyle name="Normal 3 3 2 5 4" xfId="2392" xr:uid="{00000000-0005-0000-0000-0000D2060000}"/>
    <cellStyle name="Normal 3 3 2 6" xfId="515" xr:uid="{00000000-0005-0000-0000-0000D3060000}"/>
    <cellStyle name="Normal 3 3 2 6 2" xfId="1642" xr:uid="{00000000-0005-0000-0000-0000D4060000}"/>
    <cellStyle name="Normal 3 3 2 6 2 2" xfId="3147" xr:uid="{00000000-0005-0000-0000-0000D5060000}"/>
    <cellStyle name="Normal 3 3 2 6 3" xfId="2394" xr:uid="{00000000-0005-0000-0000-0000D6060000}"/>
    <cellStyle name="Normal 3 3 2 7" xfId="516" xr:uid="{00000000-0005-0000-0000-0000D7060000}"/>
    <cellStyle name="Normal 3 3 2 7 2" xfId="1643" xr:uid="{00000000-0005-0000-0000-0000D8060000}"/>
    <cellStyle name="Normal 3 3 2 7 2 2" xfId="3148" xr:uid="{00000000-0005-0000-0000-0000D9060000}"/>
    <cellStyle name="Normal 3 3 2 7 3" xfId="2395" xr:uid="{00000000-0005-0000-0000-0000DA060000}"/>
    <cellStyle name="Normal 3 3 2 8" xfId="1625" xr:uid="{00000000-0005-0000-0000-0000DB060000}"/>
    <cellStyle name="Normal 3 3 2 8 2" xfId="3130" xr:uid="{00000000-0005-0000-0000-0000DC060000}"/>
    <cellStyle name="Normal 3 3 2 9" xfId="2377" xr:uid="{00000000-0005-0000-0000-0000DD060000}"/>
    <cellStyle name="Normal 3 3 2_AB Group Basel III" xfId="517" xr:uid="{00000000-0005-0000-0000-0000DE060000}"/>
    <cellStyle name="Normal 3 3 3" xfId="518" xr:uid="{00000000-0005-0000-0000-0000DF060000}"/>
    <cellStyle name="Normal 3 3 3 2" xfId="519" xr:uid="{00000000-0005-0000-0000-0000E0060000}"/>
    <cellStyle name="Normal 3 3 3 2 2" xfId="520" xr:uid="{00000000-0005-0000-0000-0000E1060000}"/>
    <cellStyle name="Normal 3 3 3 2 2 2" xfId="1646" xr:uid="{00000000-0005-0000-0000-0000E2060000}"/>
    <cellStyle name="Normal 3 3 3 2 2 2 2" xfId="3151" xr:uid="{00000000-0005-0000-0000-0000E3060000}"/>
    <cellStyle name="Normal 3 3 3 2 2 3" xfId="2398" xr:uid="{00000000-0005-0000-0000-0000E4060000}"/>
    <cellStyle name="Normal 3 3 3 2 3" xfId="1645" xr:uid="{00000000-0005-0000-0000-0000E5060000}"/>
    <cellStyle name="Normal 3 3 3 2 3 2" xfId="3150" xr:uid="{00000000-0005-0000-0000-0000E6060000}"/>
    <cellStyle name="Normal 3 3 3 2 4" xfId="2397" xr:uid="{00000000-0005-0000-0000-0000E7060000}"/>
    <cellStyle name="Normal 3 3 3 3" xfId="521" xr:uid="{00000000-0005-0000-0000-0000E8060000}"/>
    <cellStyle name="Normal 3 3 3 3 2" xfId="522" xr:uid="{00000000-0005-0000-0000-0000E9060000}"/>
    <cellStyle name="Normal 3 3 3 3 2 2" xfId="1648" xr:uid="{00000000-0005-0000-0000-0000EA060000}"/>
    <cellStyle name="Normal 3 3 3 3 2 2 2" xfId="3153" xr:uid="{00000000-0005-0000-0000-0000EB060000}"/>
    <cellStyle name="Normal 3 3 3 3 2 3" xfId="2400" xr:uid="{00000000-0005-0000-0000-0000EC060000}"/>
    <cellStyle name="Normal 3 3 3 3 3" xfId="1647" xr:uid="{00000000-0005-0000-0000-0000ED060000}"/>
    <cellStyle name="Normal 3 3 3 3 3 2" xfId="3152" xr:uid="{00000000-0005-0000-0000-0000EE060000}"/>
    <cellStyle name="Normal 3 3 3 3 4" xfId="2399" xr:uid="{00000000-0005-0000-0000-0000EF060000}"/>
    <cellStyle name="Normal 3 3 3 4" xfId="523" xr:uid="{00000000-0005-0000-0000-0000F0060000}"/>
    <cellStyle name="Normal 3 3 3 4 2" xfId="1649" xr:uid="{00000000-0005-0000-0000-0000F1060000}"/>
    <cellStyle name="Normal 3 3 3 4 2 2" xfId="3154" xr:uid="{00000000-0005-0000-0000-0000F2060000}"/>
    <cellStyle name="Normal 3 3 3 4 3" xfId="2401" xr:uid="{00000000-0005-0000-0000-0000F3060000}"/>
    <cellStyle name="Normal 3 3 3 5" xfId="1644" xr:uid="{00000000-0005-0000-0000-0000F4060000}"/>
    <cellStyle name="Normal 3 3 3 5 2" xfId="3149" xr:uid="{00000000-0005-0000-0000-0000F5060000}"/>
    <cellStyle name="Normal 3 3 3 6" xfId="2396" xr:uid="{00000000-0005-0000-0000-0000F6060000}"/>
    <cellStyle name="Normal 3 3 3_AB Group Basel III" xfId="524" xr:uid="{00000000-0005-0000-0000-0000F7060000}"/>
    <cellStyle name="Normal 3 3 4" xfId="525" xr:uid="{00000000-0005-0000-0000-0000F8060000}"/>
    <cellStyle name="Normal 3 3 4 2" xfId="526" xr:uid="{00000000-0005-0000-0000-0000F9060000}"/>
    <cellStyle name="Normal 3 3 4 2 2" xfId="527" xr:uid="{00000000-0005-0000-0000-0000FA060000}"/>
    <cellStyle name="Normal 3 3 4 2 2 2" xfId="1652" xr:uid="{00000000-0005-0000-0000-0000FB060000}"/>
    <cellStyle name="Normal 3 3 4 2 2 2 2" xfId="3157" xr:uid="{00000000-0005-0000-0000-0000FC060000}"/>
    <cellStyle name="Normal 3 3 4 2 2 3" xfId="2404" xr:uid="{00000000-0005-0000-0000-0000FD060000}"/>
    <cellStyle name="Normal 3 3 4 2 3" xfId="1651" xr:uid="{00000000-0005-0000-0000-0000FE060000}"/>
    <cellStyle name="Normal 3 3 4 2 3 2" xfId="3156" xr:uid="{00000000-0005-0000-0000-0000FF060000}"/>
    <cellStyle name="Normal 3 3 4 2 4" xfId="2403" xr:uid="{00000000-0005-0000-0000-000000070000}"/>
    <cellStyle name="Normal 3 3 4 3" xfId="528" xr:uid="{00000000-0005-0000-0000-000001070000}"/>
    <cellStyle name="Normal 3 3 4 3 2" xfId="529" xr:uid="{00000000-0005-0000-0000-000002070000}"/>
    <cellStyle name="Normal 3 3 4 3 2 2" xfId="1654" xr:uid="{00000000-0005-0000-0000-000003070000}"/>
    <cellStyle name="Normal 3 3 4 3 2 2 2" xfId="3159" xr:uid="{00000000-0005-0000-0000-000004070000}"/>
    <cellStyle name="Normal 3 3 4 3 2 3" xfId="2406" xr:uid="{00000000-0005-0000-0000-000005070000}"/>
    <cellStyle name="Normal 3 3 4 3 3" xfId="1653" xr:uid="{00000000-0005-0000-0000-000006070000}"/>
    <cellStyle name="Normal 3 3 4 3 3 2" xfId="3158" xr:uid="{00000000-0005-0000-0000-000007070000}"/>
    <cellStyle name="Normal 3 3 4 3 4" xfId="2405" xr:uid="{00000000-0005-0000-0000-000008070000}"/>
    <cellStyle name="Normal 3 3 4 4" xfId="530" xr:uid="{00000000-0005-0000-0000-000009070000}"/>
    <cellStyle name="Normal 3 3 4 4 2" xfId="1655" xr:uid="{00000000-0005-0000-0000-00000A070000}"/>
    <cellStyle name="Normal 3 3 4 4 2 2" xfId="3160" xr:uid="{00000000-0005-0000-0000-00000B070000}"/>
    <cellStyle name="Normal 3 3 4 4 3" xfId="2407" xr:uid="{00000000-0005-0000-0000-00000C070000}"/>
    <cellStyle name="Normal 3 3 4 5" xfId="1650" xr:uid="{00000000-0005-0000-0000-00000D070000}"/>
    <cellStyle name="Normal 3 3 4 5 2" xfId="3155" xr:uid="{00000000-0005-0000-0000-00000E070000}"/>
    <cellStyle name="Normal 3 3 4 6" xfId="2402" xr:uid="{00000000-0005-0000-0000-00000F070000}"/>
    <cellStyle name="Normal 3 3 4_AB Group Basel III" xfId="531" xr:uid="{00000000-0005-0000-0000-000010070000}"/>
    <cellStyle name="Normal 3 3 5" xfId="532" xr:uid="{00000000-0005-0000-0000-000011070000}"/>
    <cellStyle name="Normal 3 3 5 2" xfId="533" xr:uid="{00000000-0005-0000-0000-000012070000}"/>
    <cellStyle name="Normal 3 3 5 2 2" xfId="1657" xr:uid="{00000000-0005-0000-0000-000013070000}"/>
    <cellStyle name="Normal 3 3 5 2 2 2" xfId="3162" xr:uid="{00000000-0005-0000-0000-000014070000}"/>
    <cellStyle name="Normal 3 3 5 2 3" xfId="2409" xr:uid="{00000000-0005-0000-0000-000015070000}"/>
    <cellStyle name="Normal 3 3 5 3" xfId="1656" xr:uid="{00000000-0005-0000-0000-000016070000}"/>
    <cellStyle name="Normal 3 3 5 3 2" xfId="3161" xr:uid="{00000000-0005-0000-0000-000017070000}"/>
    <cellStyle name="Normal 3 3 5 4" xfId="2408" xr:uid="{00000000-0005-0000-0000-000018070000}"/>
    <cellStyle name="Normal 3 3 6" xfId="534" xr:uid="{00000000-0005-0000-0000-000019070000}"/>
    <cellStyle name="Normal 3 3 6 2" xfId="535" xr:uid="{00000000-0005-0000-0000-00001A070000}"/>
    <cellStyle name="Normal 3 3 6 2 2" xfId="1659" xr:uid="{00000000-0005-0000-0000-00001B070000}"/>
    <cellStyle name="Normal 3 3 6 2 2 2" xfId="3164" xr:uid="{00000000-0005-0000-0000-00001C070000}"/>
    <cellStyle name="Normal 3 3 6 2 3" xfId="2411" xr:uid="{00000000-0005-0000-0000-00001D070000}"/>
    <cellStyle name="Normal 3 3 6 3" xfId="1658" xr:uid="{00000000-0005-0000-0000-00001E070000}"/>
    <cellStyle name="Normal 3 3 6 3 2" xfId="3163" xr:uid="{00000000-0005-0000-0000-00001F070000}"/>
    <cellStyle name="Normal 3 3 6 4" xfId="2410" xr:uid="{00000000-0005-0000-0000-000020070000}"/>
    <cellStyle name="Normal 3 3 7" xfId="536" xr:uid="{00000000-0005-0000-0000-000021070000}"/>
    <cellStyle name="Normal 3 3 7 2" xfId="1660" xr:uid="{00000000-0005-0000-0000-000022070000}"/>
    <cellStyle name="Normal 3 3 7 2 2" xfId="3165" xr:uid="{00000000-0005-0000-0000-000023070000}"/>
    <cellStyle name="Normal 3 3 7 3" xfId="2412" xr:uid="{00000000-0005-0000-0000-000024070000}"/>
    <cellStyle name="Normal 3 3 8" xfId="537" xr:uid="{00000000-0005-0000-0000-000025070000}"/>
    <cellStyle name="Normal 3 3 8 2" xfId="1661" xr:uid="{00000000-0005-0000-0000-000026070000}"/>
    <cellStyle name="Normal 3 3 8 2 2" xfId="3166" xr:uid="{00000000-0005-0000-0000-000027070000}"/>
    <cellStyle name="Normal 3 3 8 3" xfId="2413" xr:uid="{00000000-0005-0000-0000-000028070000}"/>
    <cellStyle name="Normal 3 3 9" xfId="1624" xr:uid="{00000000-0005-0000-0000-000029070000}"/>
    <cellStyle name="Normal 3 3 9 2" xfId="3129" xr:uid="{00000000-0005-0000-0000-00002A070000}"/>
    <cellStyle name="Normal 3 3_AB Group Basel III" xfId="538" xr:uid="{00000000-0005-0000-0000-00002B070000}"/>
    <cellStyle name="Normal 3 4" xfId="539" xr:uid="{00000000-0005-0000-0000-00002C070000}"/>
    <cellStyle name="Normal 3 4 10" xfId="2414" xr:uid="{00000000-0005-0000-0000-00002D070000}"/>
    <cellStyle name="Normal 3 4 2" xfId="540" xr:uid="{00000000-0005-0000-0000-00002E070000}"/>
    <cellStyle name="Normal 3 4 2 2" xfId="541" xr:uid="{00000000-0005-0000-0000-00002F070000}"/>
    <cellStyle name="Normal 3 4 2 2 2" xfId="542" xr:uid="{00000000-0005-0000-0000-000030070000}"/>
    <cellStyle name="Normal 3 4 2 2 2 2" xfId="543" xr:uid="{00000000-0005-0000-0000-000031070000}"/>
    <cellStyle name="Normal 3 4 2 2 2 2 2" xfId="1666" xr:uid="{00000000-0005-0000-0000-000032070000}"/>
    <cellStyle name="Normal 3 4 2 2 2 2 2 2" xfId="3171" xr:uid="{00000000-0005-0000-0000-000033070000}"/>
    <cellStyle name="Normal 3 4 2 2 2 2 3" xfId="2418" xr:uid="{00000000-0005-0000-0000-000034070000}"/>
    <cellStyle name="Normal 3 4 2 2 2 3" xfId="1665" xr:uid="{00000000-0005-0000-0000-000035070000}"/>
    <cellStyle name="Normal 3 4 2 2 2 3 2" xfId="3170" xr:uid="{00000000-0005-0000-0000-000036070000}"/>
    <cellStyle name="Normal 3 4 2 2 2 4" xfId="2417" xr:uid="{00000000-0005-0000-0000-000037070000}"/>
    <cellStyle name="Normal 3 4 2 2 3" xfId="544" xr:uid="{00000000-0005-0000-0000-000038070000}"/>
    <cellStyle name="Normal 3 4 2 2 3 2" xfId="545" xr:uid="{00000000-0005-0000-0000-000039070000}"/>
    <cellStyle name="Normal 3 4 2 2 3 2 2" xfId="1668" xr:uid="{00000000-0005-0000-0000-00003A070000}"/>
    <cellStyle name="Normal 3 4 2 2 3 2 2 2" xfId="3173" xr:uid="{00000000-0005-0000-0000-00003B070000}"/>
    <cellStyle name="Normal 3 4 2 2 3 2 3" xfId="2420" xr:uid="{00000000-0005-0000-0000-00003C070000}"/>
    <cellStyle name="Normal 3 4 2 2 3 3" xfId="1667" xr:uid="{00000000-0005-0000-0000-00003D070000}"/>
    <cellStyle name="Normal 3 4 2 2 3 3 2" xfId="3172" xr:uid="{00000000-0005-0000-0000-00003E070000}"/>
    <cellStyle name="Normal 3 4 2 2 3 4" xfId="2419" xr:uid="{00000000-0005-0000-0000-00003F070000}"/>
    <cellStyle name="Normal 3 4 2 2 4" xfId="546" xr:uid="{00000000-0005-0000-0000-000040070000}"/>
    <cellStyle name="Normal 3 4 2 2 4 2" xfId="1669" xr:uid="{00000000-0005-0000-0000-000041070000}"/>
    <cellStyle name="Normal 3 4 2 2 4 2 2" xfId="3174" xr:uid="{00000000-0005-0000-0000-000042070000}"/>
    <cellStyle name="Normal 3 4 2 2 4 3" xfId="2421" xr:uid="{00000000-0005-0000-0000-000043070000}"/>
    <cellStyle name="Normal 3 4 2 2 5" xfId="1664" xr:uid="{00000000-0005-0000-0000-000044070000}"/>
    <cellStyle name="Normal 3 4 2 2 5 2" xfId="3169" xr:uid="{00000000-0005-0000-0000-000045070000}"/>
    <cellStyle name="Normal 3 4 2 2 6" xfId="2416" xr:uid="{00000000-0005-0000-0000-000046070000}"/>
    <cellStyle name="Normal 3 4 2 2_AB Group Basel III" xfId="547" xr:uid="{00000000-0005-0000-0000-000047070000}"/>
    <cellStyle name="Normal 3 4 2 3" xfId="548" xr:uid="{00000000-0005-0000-0000-000048070000}"/>
    <cellStyle name="Normal 3 4 2 3 2" xfId="549" xr:uid="{00000000-0005-0000-0000-000049070000}"/>
    <cellStyle name="Normal 3 4 2 3 2 2" xfId="550" xr:uid="{00000000-0005-0000-0000-00004A070000}"/>
    <cellStyle name="Normal 3 4 2 3 2 2 2" xfId="1672" xr:uid="{00000000-0005-0000-0000-00004B070000}"/>
    <cellStyle name="Normal 3 4 2 3 2 2 2 2" xfId="3177" xr:uid="{00000000-0005-0000-0000-00004C070000}"/>
    <cellStyle name="Normal 3 4 2 3 2 2 3" xfId="2424" xr:uid="{00000000-0005-0000-0000-00004D070000}"/>
    <cellStyle name="Normal 3 4 2 3 2 3" xfId="1671" xr:uid="{00000000-0005-0000-0000-00004E070000}"/>
    <cellStyle name="Normal 3 4 2 3 2 3 2" xfId="3176" xr:uid="{00000000-0005-0000-0000-00004F070000}"/>
    <cellStyle name="Normal 3 4 2 3 2 4" xfId="2423" xr:uid="{00000000-0005-0000-0000-000050070000}"/>
    <cellStyle name="Normal 3 4 2 3 3" xfId="551" xr:uid="{00000000-0005-0000-0000-000051070000}"/>
    <cellStyle name="Normal 3 4 2 3 3 2" xfId="552" xr:uid="{00000000-0005-0000-0000-000052070000}"/>
    <cellStyle name="Normal 3 4 2 3 3 2 2" xfId="1674" xr:uid="{00000000-0005-0000-0000-000053070000}"/>
    <cellStyle name="Normal 3 4 2 3 3 2 2 2" xfId="3179" xr:uid="{00000000-0005-0000-0000-000054070000}"/>
    <cellStyle name="Normal 3 4 2 3 3 2 3" xfId="2426" xr:uid="{00000000-0005-0000-0000-000055070000}"/>
    <cellStyle name="Normal 3 4 2 3 3 3" xfId="1673" xr:uid="{00000000-0005-0000-0000-000056070000}"/>
    <cellStyle name="Normal 3 4 2 3 3 3 2" xfId="3178" xr:uid="{00000000-0005-0000-0000-000057070000}"/>
    <cellStyle name="Normal 3 4 2 3 3 4" xfId="2425" xr:uid="{00000000-0005-0000-0000-000058070000}"/>
    <cellStyle name="Normal 3 4 2 3 4" xfId="553" xr:uid="{00000000-0005-0000-0000-000059070000}"/>
    <cellStyle name="Normal 3 4 2 3 4 2" xfId="1675" xr:uid="{00000000-0005-0000-0000-00005A070000}"/>
    <cellStyle name="Normal 3 4 2 3 4 2 2" xfId="3180" xr:uid="{00000000-0005-0000-0000-00005B070000}"/>
    <cellStyle name="Normal 3 4 2 3 4 3" xfId="2427" xr:uid="{00000000-0005-0000-0000-00005C070000}"/>
    <cellStyle name="Normal 3 4 2 3 5" xfId="1670" xr:uid="{00000000-0005-0000-0000-00005D070000}"/>
    <cellStyle name="Normal 3 4 2 3 5 2" xfId="3175" xr:uid="{00000000-0005-0000-0000-00005E070000}"/>
    <cellStyle name="Normal 3 4 2 3 6" xfId="2422" xr:uid="{00000000-0005-0000-0000-00005F070000}"/>
    <cellStyle name="Normal 3 4 2 3_AB Group Basel III" xfId="554" xr:uid="{00000000-0005-0000-0000-000060070000}"/>
    <cellStyle name="Normal 3 4 2 4" xfId="555" xr:uid="{00000000-0005-0000-0000-000061070000}"/>
    <cellStyle name="Normal 3 4 2 4 2" xfId="556" xr:uid="{00000000-0005-0000-0000-000062070000}"/>
    <cellStyle name="Normal 3 4 2 4 2 2" xfId="1677" xr:uid="{00000000-0005-0000-0000-000063070000}"/>
    <cellStyle name="Normal 3 4 2 4 2 2 2" xfId="3182" xr:uid="{00000000-0005-0000-0000-000064070000}"/>
    <cellStyle name="Normal 3 4 2 4 2 3" xfId="2429" xr:uid="{00000000-0005-0000-0000-000065070000}"/>
    <cellStyle name="Normal 3 4 2 4 3" xfId="1676" xr:uid="{00000000-0005-0000-0000-000066070000}"/>
    <cellStyle name="Normal 3 4 2 4 3 2" xfId="3181" xr:uid="{00000000-0005-0000-0000-000067070000}"/>
    <cellStyle name="Normal 3 4 2 4 4" xfId="2428" xr:uid="{00000000-0005-0000-0000-000068070000}"/>
    <cellStyle name="Normal 3 4 2 5" xfId="557" xr:uid="{00000000-0005-0000-0000-000069070000}"/>
    <cellStyle name="Normal 3 4 2 5 2" xfId="558" xr:uid="{00000000-0005-0000-0000-00006A070000}"/>
    <cellStyle name="Normal 3 4 2 5 2 2" xfId="1679" xr:uid="{00000000-0005-0000-0000-00006B070000}"/>
    <cellStyle name="Normal 3 4 2 5 2 2 2" xfId="3184" xr:uid="{00000000-0005-0000-0000-00006C070000}"/>
    <cellStyle name="Normal 3 4 2 5 2 3" xfId="2431" xr:uid="{00000000-0005-0000-0000-00006D070000}"/>
    <cellStyle name="Normal 3 4 2 5 3" xfId="1678" xr:uid="{00000000-0005-0000-0000-00006E070000}"/>
    <cellStyle name="Normal 3 4 2 5 3 2" xfId="3183" xr:uid="{00000000-0005-0000-0000-00006F070000}"/>
    <cellStyle name="Normal 3 4 2 5 4" xfId="2430" xr:uid="{00000000-0005-0000-0000-000070070000}"/>
    <cellStyle name="Normal 3 4 2 6" xfId="559" xr:uid="{00000000-0005-0000-0000-000071070000}"/>
    <cellStyle name="Normal 3 4 2 6 2" xfId="1680" xr:uid="{00000000-0005-0000-0000-000072070000}"/>
    <cellStyle name="Normal 3 4 2 6 2 2" xfId="3185" xr:uid="{00000000-0005-0000-0000-000073070000}"/>
    <cellStyle name="Normal 3 4 2 6 3" xfId="2432" xr:uid="{00000000-0005-0000-0000-000074070000}"/>
    <cellStyle name="Normal 3 4 2 7" xfId="560" xr:uid="{00000000-0005-0000-0000-000075070000}"/>
    <cellStyle name="Normal 3 4 2 7 2" xfId="1681" xr:uid="{00000000-0005-0000-0000-000076070000}"/>
    <cellStyle name="Normal 3 4 2 7 2 2" xfId="3186" xr:uid="{00000000-0005-0000-0000-000077070000}"/>
    <cellStyle name="Normal 3 4 2 7 3" xfId="2433" xr:uid="{00000000-0005-0000-0000-000078070000}"/>
    <cellStyle name="Normal 3 4 2 8" xfId="1663" xr:uid="{00000000-0005-0000-0000-000079070000}"/>
    <cellStyle name="Normal 3 4 2 8 2" xfId="3168" xr:uid="{00000000-0005-0000-0000-00007A070000}"/>
    <cellStyle name="Normal 3 4 2 9" xfId="2415" xr:uid="{00000000-0005-0000-0000-00007B070000}"/>
    <cellStyle name="Normal 3 4 2_AB Group Basel III" xfId="561" xr:uid="{00000000-0005-0000-0000-00007C070000}"/>
    <cellStyle name="Normal 3 4 3" xfId="562" xr:uid="{00000000-0005-0000-0000-00007D070000}"/>
    <cellStyle name="Normal 3 4 3 2" xfId="563" xr:uid="{00000000-0005-0000-0000-00007E070000}"/>
    <cellStyle name="Normal 3 4 3 2 2" xfId="564" xr:uid="{00000000-0005-0000-0000-00007F070000}"/>
    <cellStyle name="Normal 3 4 3 2 2 2" xfId="1684" xr:uid="{00000000-0005-0000-0000-000080070000}"/>
    <cellStyle name="Normal 3 4 3 2 2 2 2" xfId="3189" xr:uid="{00000000-0005-0000-0000-000081070000}"/>
    <cellStyle name="Normal 3 4 3 2 2 3" xfId="2436" xr:uid="{00000000-0005-0000-0000-000082070000}"/>
    <cellStyle name="Normal 3 4 3 2 3" xfId="1683" xr:uid="{00000000-0005-0000-0000-000083070000}"/>
    <cellStyle name="Normal 3 4 3 2 3 2" xfId="3188" xr:uid="{00000000-0005-0000-0000-000084070000}"/>
    <cellStyle name="Normal 3 4 3 2 4" xfId="2435" xr:uid="{00000000-0005-0000-0000-000085070000}"/>
    <cellStyle name="Normal 3 4 3 3" xfId="565" xr:uid="{00000000-0005-0000-0000-000086070000}"/>
    <cellStyle name="Normal 3 4 3 3 2" xfId="566" xr:uid="{00000000-0005-0000-0000-000087070000}"/>
    <cellStyle name="Normal 3 4 3 3 2 2" xfId="1686" xr:uid="{00000000-0005-0000-0000-000088070000}"/>
    <cellStyle name="Normal 3 4 3 3 2 2 2" xfId="3191" xr:uid="{00000000-0005-0000-0000-000089070000}"/>
    <cellStyle name="Normal 3 4 3 3 2 3" xfId="2438" xr:uid="{00000000-0005-0000-0000-00008A070000}"/>
    <cellStyle name="Normal 3 4 3 3 3" xfId="1685" xr:uid="{00000000-0005-0000-0000-00008B070000}"/>
    <cellStyle name="Normal 3 4 3 3 3 2" xfId="3190" xr:uid="{00000000-0005-0000-0000-00008C070000}"/>
    <cellStyle name="Normal 3 4 3 3 4" xfId="2437" xr:uid="{00000000-0005-0000-0000-00008D070000}"/>
    <cellStyle name="Normal 3 4 3 4" xfId="567" xr:uid="{00000000-0005-0000-0000-00008E070000}"/>
    <cellStyle name="Normal 3 4 3 4 2" xfId="1687" xr:uid="{00000000-0005-0000-0000-00008F070000}"/>
    <cellStyle name="Normal 3 4 3 4 2 2" xfId="3192" xr:uid="{00000000-0005-0000-0000-000090070000}"/>
    <cellStyle name="Normal 3 4 3 4 3" xfId="2439" xr:uid="{00000000-0005-0000-0000-000091070000}"/>
    <cellStyle name="Normal 3 4 3 5" xfId="1682" xr:uid="{00000000-0005-0000-0000-000092070000}"/>
    <cellStyle name="Normal 3 4 3 5 2" xfId="3187" xr:uid="{00000000-0005-0000-0000-000093070000}"/>
    <cellStyle name="Normal 3 4 3 6" xfId="2434" xr:uid="{00000000-0005-0000-0000-000094070000}"/>
    <cellStyle name="Normal 3 4 3_AB Group Basel III" xfId="568" xr:uid="{00000000-0005-0000-0000-000095070000}"/>
    <cellStyle name="Normal 3 4 4" xfId="569" xr:uid="{00000000-0005-0000-0000-000096070000}"/>
    <cellStyle name="Normal 3 4 4 2" xfId="570" xr:uid="{00000000-0005-0000-0000-000097070000}"/>
    <cellStyle name="Normal 3 4 4 2 2" xfId="571" xr:uid="{00000000-0005-0000-0000-000098070000}"/>
    <cellStyle name="Normal 3 4 4 2 2 2" xfId="1690" xr:uid="{00000000-0005-0000-0000-000099070000}"/>
    <cellStyle name="Normal 3 4 4 2 2 2 2" xfId="3195" xr:uid="{00000000-0005-0000-0000-00009A070000}"/>
    <cellStyle name="Normal 3 4 4 2 2 3" xfId="2442" xr:uid="{00000000-0005-0000-0000-00009B070000}"/>
    <cellStyle name="Normal 3 4 4 2 3" xfId="1689" xr:uid="{00000000-0005-0000-0000-00009C070000}"/>
    <cellStyle name="Normal 3 4 4 2 3 2" xfId="3194" xr:uid="{00000000-0005-0000-0000-00009D070000}"/>
    <cellStyle name="Normal 3 4 4 2 4" xfId="2441" xr:uid="{00000000-0005-0000-0000-00009E070000}"/>
    <cellStyle name="Normal 3 4 4 3" xfId="572" xr:uid="{00000000-0005-0000-0000-00009F070000}"/>
    <cellStyle name="Normal 3 4 4 3 2" xfId="573" xr:uid="{00000000-0005-0000-0000-0000A0070000}"/>
    <cellStyle name="Normal 3 4 4 3 2 2" xfId="1692" xr:uid="{00000000-0005-0000-0000-0000A1070000}"/>
    <cellStyle name="Normal 3 4 4 3 2 2 2" xfId="3197" xr:uid="{00000000-0005-0000-0000-0000A2070000}"/>
    <cellStyle name="Normal 3 4 4 3 2 3" xfId="2444" xr:uid="{00000000-0005-0000-0000-0000A3070000}"/>
    <cellStyle name="Normal 3 4 4 3 3" xfId="1691" xr:uid="{00000000-0005-0000-0000-0000A4070000}"/>
    <cellStyle name="Normal 3 4 4 3 3 2" xfId="3196" xr:uid="{00000000-0005-0000-0000-0000A5070000}"/>
    <cellStyle name="Normal 3 4 4 3 4" xfId="2443" xr:uid="{00000000-0005-0000-0000-0000A6070000}"/>
    <cellStyle name="Normal 3 4 4 4" xfId="574" xr:uid="{00000000-0005-0000-0000-0000A7070000}"/>
    <cellStyle name="Normal 3 4 4 4 2" xfId="1693" xr:uid="{00000000-0005-0000-0000-0000A8070000}"/>
    <cellStyle name="Normal 3 4 4 4 2 2" xfId="3198" xr:uid="{00000000-0005-0000-0000-0000A9070000}"/>
    <cellStyle name="Normal 3 4 4 4 3" xfId="2445" xr:uid="{00000000-0005-0000-0000-0000AA070000}"/>
    <cellStyle name="Normal 3 4 4 5" xfId="1688" xr:uid="{00000000-0005-0000-0000-0000AB070000}"/>
    <cellStyle name="Normal 3 4 4 5 2" xfId="3193" xr:uid="{00000000-0005-0000-0000-0000AC070000}"/>
    <cellStyle name="Normal 3 4 4 6" xfId="2440" xr:uid="{00000000-0005-0000-0000-0000AD070000}"/>
    <cellStyle name="Normal 3 4 4_AB Group Basel III" xfId="575" xr:uid="{00000000-0005-0000-0000-0000AE070000}"/>
    <cellStyle name="Normal 3 4 5" xfId="576" xr:uid="{00000000-0005-0000-0000-0000AF070000}"/>
    <cellStyle name="Normal 3 4 5 2" xfId="577" xr:uid="{00000000-0005-0000-0000-0000B0070000}"/>
    <cellStyle name="Normal 3 4 5 2 2" xfId="1695" xr:uid="{00000000-0005-0000-0000-0000B1070000}"/>
    <cellStyle name="Normal 3 4 5 2 2 2" xfId="3200" xr:uid="{00000000-0005-0000-0000-0000B2070000}"/>
    <cellStyle name="Normal 3 4 5 2 3" xfId="2447" xr:uid="{00000000-0005-0000-0000-0000B3070000}"/>
    <cellStyle name="Normal 3 4 5 3" xfId="1694" xr:uid="{00000000-0005-0000-0000-0000B4070000}"/>
    <cellStyle name="Normal 3 4 5 3 2" xfId="3199" xr:uid="{00000000-0005-0000-0000-0000B5070000}"/>
    <cellStyle name="Normal 3 4 5 4" xfId="2446" xr:uid="{00000000-0005-0000-0000-0000B6070000}"/>
    <cellStyle name="Normal 3 4 6" xfId="578" xr:uid="{00000000-0005-0000-0000-0000B7070000}"/>
    <cellStyle name="Normal 3 4 6 2" xfId="579" xr:uid="{00000000-0005-0000-0000-0000B8070000}"/>
    <cellStyle name="Normal 3 4 6 2 2" xfId="1697" xr:uid="{00000000-0005-0000-0000-0000B9070000}"/>
    <cellStyle name="Normal 3 4 6 2 2 2" xfId="3202" xr:uid="{00000000-0005-0000-0000-0000BA070000}"/>
    <cellStyle name="Normal 3 4 6 2 3" xfId="2449" xr:uid="{00000000-0005-0000-0000-0000BB070000}"/>
    <cellStyle name="Normal 3 4 6 3" xfId="1696" xr:uid="{00000000-0005-0000-0000-0000BC070000}"/>
    <cellStyle name="Normal 3 4 6 3 2" xfId="3201" xr:uid="{00000000-0005-0000-0000-0000BD070000}"/>
    <cellStyle name="Normal 3 4 6 4" xfId="2448" xr:uid="{00000000-0005-0000-0000-0000BE070000}"/>
    <cellStyle name="Normal 3 4 7" xfId="580" xr:uid="{00000000-0005-0000-0000-0000BF070000}"/>
    <cellStyle name="Normal 3 4 7 2" xfId="1698" xr:uid="{00000000-0005-0000-0000-0000C0070000}"/>
    <cellStyle name="Normal 3 4 7 2 2" xfId="3203" xr:uid="{00000000-0005-0000-0000-0000C1070000}"/>
    <cellStyle name="Normal 3 4 7 3" xfId="2450" xr:uid="{00000000-0005-0000-0000-0000C2070000}"/>
    <cellStyle name="Normal 3 4 8" xfId="581" xr:uid="{00000000-0005-0000-0000-0000C3070000}"/>
    <cellStyle name="Normal 3 4 8 2" xfId="1699" xr:uid="{00000000-0005-0000-0000-0000C4070000}"/>
    <cellStyle name="Normal 3 4 8 2 2" xfId="3204" xr:uid="{00000000-0005-0000-0000-0000C5070000}"/>
    <cellStyle name="Normal 3 4 8 3" xfId="2451" xr:uid="{00000000-0005-0000-0000-0000C6070000}"/>
    <cellStyle name="Normal 3 4 9" xfId="1662" xr:uid="{00000000-0005-0000-0000-0000C7070000}"/>
    <cellStyle name="Normal 3 4 9 2" xfId="3167" xr:uid="{00000000-0005-0000-0000-0000C8070000}"/>
    <cellStyle name="Normal 3 4_AB Group Basel III" xfId="582" xr:uid="{00000000-0005-0000-0000-0000C9070000}"/>
    <cellStyle name="Normal 3 5" xfId="583" xr:uid="{00000000-0005-0000-0000-0000CA070000}"/>
    <cellStyle name="Normal 3 5 2" xfId="584" xr:uid="{00000000-0005-0000-0000-0000CB070000}"/>
    <cellStyle name="Normal 3 5 2 2" xfId="585" xr:uid="{00000000-0005-0000-0000-0000CC070000}"/>
    <cellStyle name="Normal 3 5 2 2 2" xfId="586" xr:uid="{00000000-0005-0000-0000-0000CD070000}"/>
    <cellStyle name="Normal 3 5 2 2 2 2" xfId="1703" xr:uid="{00000000-0005-0000-0000-0000CE070000}"/>
    <cellStyle name="Normal 3 5 2 2 2 2 2" xfId="3208" xr:uid="{00000000-0005-0000-0000-0000CF070000}"/>
    <cellStyle name="Normal 3 5 2 2 2 3" xfId="2455" xr:uid="{00000000-0005-0000-0000-0000D0070000}"/>
    <cellStyle name="Normal 3 5 2 2 3" xfId="1702" xr:uid="{00000000-0005-0000-0000-0000D1070000}"/>
    <cellStyle name="Normal 3 5 2 2 3 2" xfId="3207" xr:uid="{00000000-0005-0000-0000-0000D2070000}"/>
    <cellStyle name="Normal 3 5 2 2 4" xfId="2454" xr:uid="{00000000-0005-0000-0000-0000D3070000}"/>
    <cellStyle name="Normal 3 5 2 3" xfId="587" xr:uid="{00000000-0005-0000-0000-0000D4070000}"/>
    <cellStyle name="Normal 3 5 2 3 2" xfId="588" xr:uid="{00000000-0005-0000-0000-0000D5070000}"/>
    <cellStyle name="Normal 3 5 2 3 2 2" xfId="1705" xr:uid="{00000000-0005-0000-0000-0000D6070000}"/>
    <cellStyle name="Normal 3 5 2 3 2 2 2" xfId="3210" xr:uid="{00000000-0005-0000-0000-0000D7070000}"/>
    <cellStyle name="Normal 3 5 2 3 2 3" xfId="2457" xr:uid="{00000000-0005-0000-0000-0000D8070000}"/>
    <cellStyle name="Normal 3 5 2 3 3" xfId="1704" xr:uid="{00000000-0005-0000-0000-0000D9070000}"/>
    <cellStyle name="Normal 3 5 2 3 3 2" xfId="3209" xr:uid="{00000000-0005-0000-0000-0000DA070000}"/>
    <cellStyle name="Normal 3 5 2 3 4" xfId="2456" xr:uid="{00000000-0005-0000-0000-0000DB070000}"/>
    <cellStyle name="Normal 3 5 2 4" xfId="589" xr:uid="{00000000-0005-0000-0000-0000DC070000}"/>
    <cellStyle name="Normal 3 5 2 4 2" xfId="1706" xr:uid="{00000000-0005-0000-0000-0000DD070000}"/>
    <cellStyle name="Normal 3 5 2 4 2 2" xfId="3211" xr:uid="{00000000-0005-0000-0000-0000DE070000}"/>
    <cellStyle name="Normal 3 5 2 4 3" xfId="2458" xr:uid="{00000000-0005-0000-0000-0000DF070000}"/>
    <cellStyle name="Normal 3 5 2 5" xfId="1701" xr:uid="{00000000-0005-0000-0000-0000E0070000}"/>
    <cellStyle name="Normal 3 5 2 5 2" xfId="3206" xr:uid="{00000000-0005-0000-0000-0000E1070000}"/>
    <cellStyle name="Normal 3 5 2 6" xfId="2453" xr:uid="{00000000-0005-0000-0000-0000E2070000}"/>
    <cellStyle name="Normal 3 5 2_AB Group Basel III" xfId="590" xr:uid="{00000000-0005-0000-0000-0000E3070000}"/>
    <cellStyle name="Normal 3 5 3" xfId="591" xr:uid="{00000000-0005-0000-0000-0000E4070000}"/>
    <cellStyle name="Normal 3 5 3 2" xfId="592" xr:uid="{00000000-0005-0000-0000-0000E5070000}"/>
    <cellStyle name="Normal 3 5 3 2 2" xfId="593" xr:uid="{00000000-0005-0000-0000-0000E6070000}"/>
    <cellStyle name="Normal 3 5 3 2 2 2" xfId="1709" xr:uid="{00000000-0005-0000-0000-0000E7070000}"/>
    <cellStyle name="Normal 3 5 3 2 2 2 2" xfId="3214" xr:uid="{00000000-0005-0000-0000-0000E8070000}"/>
    <cellStyle name="Normal 3 5 3 2 2 3" xfId="2461" xr:uid="{00000000-0005-0000-0000-0000E9070000}"/>
    <cellStyle name="Normal 3 5 3 2 3" xfId="1708" xr:uid="{00000000-0005-0000-0000-0000EA070000}"/>
    <cellStyle name="Normal 3 5 3 2 3 2" xfId="3213" xr:uid="{00000000-0005-0000-0000-0000EB070000}"/>
    <cellStyle name="Normal 3 5 3 2 4" xfId="2460" xr:uid="{00000000-0005-0000-0000-0000EC070000}"/>
    <cellStyle name="Normal 3 5 3 3" xfId="594" xr:uid="{00000000-0005-0000-0000-0000ED070000}"/>
    <cellStyle name="Normal 3 5 3 3 2" xfId="595" xr:uid="{00000000-0005-0000-0000-0000EE070000}"/>
    <cellStyle name="Normal 3 5 3 3 2 2" xfId="1711" xr:uid="{00000000-0005-0000-0000-0000EF070000}"/>
    <cellStyle name="Normal 3 5 3 3 2 2 2" xfId="3216" xr:uid="{00000000-0005-0000-0000-0000F0070000}"/>
    <cellStyle name="Normal 3 5 3 3 2 3" xfId="2463" xr:uid="{00000000-0005-0000-0000-0000F1070000}"/>
    <cellStyle name="Normal 3 5 3 3 3" xfId="1710" xr:uid="{00000000-0005-0000-0000-0000F2070000}"/>
    <cellStyle name="Normal 3 5 3 3 3 2" xfId="3215" xr:uid="{00000000-0005-0000-0000-0000F3070000}"/>
    <cellStyle name="Normal 3 5 3 3 4" xfId="2462" xr:uid="{00000000-0005-0000-0000-0000F4070000}"/>
    <cellStyle name="Normal 3 5 3 4" xfId="596" xr:uid="{00000000-0005-0000-0000-0000F5070000}"/>
    <cellStyle name="Normal 3 5 3 4 2" xfId="1712" xr:uid="{00000000-0005-0000-0000-0000F6070000}"/>
    <cellStyle name="Normal 3 5 3 4 2 2" xfId="3217" xr:uid="{00000000-0005-0000-0000-0000F7070000}"/>
    <cellStyle name="Normal 3 5 3 4 3" xfId="2464" xr:uid="{00000000-0005-0000-0000-0000F8070000}"/>
    <cellStyle name="Normal 3 5 3 5" xfId="1707" xr:uid="{00000000-0005-0000-0000-0000F9070000}"/>
    <cellStyle name="Normal 3 5 3 5 2" xfId="3212" xr:uid="{00000000-0005-0000-0000-0000FA070000}"/>
    <cellStyle name="Normal 3 5 3 6" xfId="2459" xr:uid="{00000000-0005-0000-0000-0000FB070000}"/>
    <cellStyle name="Normal 3 5 3_AB Group Basel III" xfId="597" xr:uid="{00000000-0005-0000-0000-0000FC070000}"/>
    <cellStyle name="Normal 3 5 4" xfId="598" xr:uid="{00000000-0005-0000-0000-0000FD070000}"/>
    <cellStyle name="Normal 3 5 4 2" xfId="599" xr:uid="{00000000-0005-0000-0000-0000FE070000}"/>
    <cellStyle name="Normal 3 5 4 2 2" xfId="1714" xr:uid="{00000000-0005-0000-0000-0000FF070000}"/>
    <cellStyle name="Normal 3 5 4 2 2 2" xfId="3219" xr:uid="{00000000-0005-0000-0000-000000080000}"/>
    <cellStyle name="Normal 3 5 4 2 3" xfId="2466" xr:uid="{00000000-0005-0000-0000-000001080000}"/>
    <cellStyle name="Normal 3 5 4 3" xfId="1713" xr:uid="{00000000-0005-0000-0000-000002080000}"/>
    <cellStyle name="Normal 3 5 4 3 2" xfId="3218" xr:uid="{00000000-0005-0000-0000-000003080000}"/>
    <cellStyle name="Normal 3 5 4 4" xfId="2465" xr:uid="{00000000-0005-0000-0000-000004080000}"/>
    <cellStyle name="Normal 3 5 5" xfId="600" xr:uid="{00000000-0005-0000-0000-000005080000}"/>
    <cellStyle name="Normal 3 5 5 2" xfId="601" xr:uid="{00000000-0005-0000-0000-000006080000}"/>
    <cellStyle name="Normal 3 5 5 2 2" xfId="1716" xr:uid="{00000000-0005-0000-0000-000007080000}"/>
    <cellStyle name="Normal 3 5 5 2 2 2" xfId="3221" xr:uid="{00000000-0005-0000-0000-000008080000}"/>
    <cellStyle name="Normal 3 5 5 2 3" xfId="2468" xr:uid="{00000000-0005-0000-0000-000009080000}"/>
    <cellStyle name="Normal 3 5 5 3" xfId="1715" xr:uid="{00000000-0005-0000-0000-00000A080000}"/>
    <cellStyle name="Normal 3 5 5 3 2" xfId="3220" xr:uid="{00000000-0005-0000-0000-00000B080000}"/>
    <cellStyle name="Normal 3 5 5 4" xfId="2467" xr:uid="{00000000-0005-0000-0000-00000C080000}"/>
    <cellStyle name="Normal 3 5 6" xfId="602" xr:uid="{00000000-0005-0000-0000-00000D080000}"/>
    <cellStyle name="Normal 3 5 6 2" xfId="1717" xr:uid="{00000000-0005-0000-0000-00000E080000}"/>
    <cellStyle name="Normal 3 5 6 2 2" xfId="3222" xr:uid="{00000000-0005-0000-0000-00000F080000}"/>
    <cellStyle name="Normal 3 5 6 3" xfId="2469" xr:uid="{00000000-0005-0000-0000-000010080000}"/>
    <cellStyle name="Normal 3 5 7" xfId="603" xr:uid="{00000000-0005-0000-0000-000011080000}"/>
    <cellStyle name="Normal 3 5 7 2" xfId="1718" xr:uid="{00000000-0005-0000-0000-000012080000}"/>
    <cellStyle name="Normal 3 5 7 2 2" xfId="3223" xr:uid="{00000000-0005-0000-0000-000013080000}"/>
    <cellStyle name="Normal 3 5 7 3" xfId="2470" xr:uid="{00000000-0005-0000-0000-000014080000}"/>
    <cellStyle name="Normal 3 5 8" xfId="1700" xr:uid="{00000000-0005-0000-0000-000015080000}"/>
    <cellStyle name="Normal 3 5 8 2" xfId="3205" xr:uid="{00000000-0005-0000-0000-000016080000}"/>
    <cellStyle name="Normal 3 5 9" xfId="2452" xr:uid="{00000000-0005-0000-0000-000017080000}"/>
    <cellStyle name="Normal 3 5_AB Group Basel III" xfId="604" xr:uid="{00000000-0005-0000-0000-000018080000}"/>
    <cellStyle name="Normal 3 6" xfId="605" xr:uid="{00000000-0005-0000-0000-000019080000}"/>
    <cellStyle name="Normal 3 6 2" xfId="606" xr:uid="{00000000-0005-0000-0000-00001A080000}"/>
    <cellStyle name="Normal 3 6 2 2" xfId="607" xr:uid="{00000000-0005-0000-0000-00001B080000}"/>
    <cellStyle name="Normal 3 6 2 2 2" xfId="1721" xr:uid="{00000000-0005-0000-0000-00001C080000}"/>
    <cellStyle name="Normal 3 6 2 2 2 2" xfId="3226" xr:uid="{00000000-0005-0000-0000-00001D080000}"/>
    <cellStyle name="Normal 3 6 2 2 3" xfId="2473" xr:uid="{00000000-0005-0000-0000-00001E080000}"/>
    <cellStyle name="Normal 3 6 2 3" xfId="1720" xr:uid="{00000000-0005-0000-0000-00001F080000}"/>
    <cellStyle name="Normal 3 6 2 3 2" xfId="3225" xr:uid="{00000000-0005-0000-0000-000020080000}"/>
    <cellStyle name="Normal 3 6 2 4" xfId="2472" xr:uid="{00000000-0005-0000-0000-000021080000}"/>
    <cellStyle name="Normal 3 6 3" xfId="608" xr:uid="{00000000-0005-0000-0000-000022080000}"/>
    <cellStyle name="Normal 3 6 3 2" xfId="609" xr:uid="{00000000-0005-0000-0000-000023080000}"/>
    <cellStyle name="Normal 3 6 3 2 2" xfId="1723" xr:uid="{00000000-0005-0000-0000-000024080000}"/>
    <cellStyle name="Normal 3 6 3 2 2 2" xfId="3228" xr:uid="{00000000-0005-0000-0000-000025080000}"/>
    <cellStyle name="Normal 3 6 3 2 3" xfId="2475" xr:uid="{00000000-0005-0000-0000-000026080000}"/>
    <cellStyle name="Normal 3 6 3 3" xfId="1722" xr:uid="{00000000-0005-0000-0000-000027080000}"/>
    <cellStyle name="Normal 3 6 3 3 2" xfId="3227" xr:uid="{00000000-0005-0000-0000-000028080000}"/>
    <cellStyle name="Normal 3 6 3 4" xfId="2474" xr:uid="{00000000-0005-0000-0000-000029080000}"/>
    <cellStyle name="Normal 3 6 4" xfId="610" xr:uid="{00000000-0005-0000-0000-00002A080000}"/>
    <cellStyle name="Normal 3 6 4 2" xfId="1724" xr:uid="{00000000-0005-0000-0000-00002B080000}"/>
    <cellStyle name="Normal 3 6 4 2 2" xfId="3229" xr:uid="{00000000-0005-0000-0000-00002C080000}"/>
    <cellStyle name="Normal 3 6 4 3" xfId="2476" xr:uid="{00000000-0005-0000-0000-00002D080000}"/>
    <cellStyle name="Normal 3 6 5" xfId="1719" xr:uid="{00000000-0005-0000-0000-00002E080000}"/>
    <cellStyle name="Normal 3 6 5 2" xfId="3224" xr:uid="{00000000-0005-0000-0000-00002F080000}"/>
    <cellStyle name="Normal 3 6 6" xfId="2471" xr:uid="{00000000-0005-0000-0000-000030080000}"/>
    <cellStyle name="Normal 3 6_AB Group Basel III" xfId="611" xr:uid="{00000000-0005-0000-0000-000031080000}"/>
    <cellStyle name="Normal 3 7" xfId="612" xr:uid="{00000000-0005-0000-0000-000032080000}"/>
    <cellStyle name="Normal 3 7 2" xfId="613" xr:uid="{00000000-0005-0000-0000-000033080000}"/>
    <cellStyle name="Normal 3 7 2 2" xfId="614" xr:uid="{00000000-0005-0000-0000-000034080000}"/>
    <cellStyle name="Normal 3 7 2 2 2" xfId="1727" xr:uid="{00000000-0005-0000-0000-000035080000}"/>
    <cellStyle name="Normal 3 7 2 2 2 2" xfId="3232" xr:uid="{00000000-0005-0000-0000-000036080000}"/>
    <cellStyle name="Normal 3 7 2 2 3" xfId="2479" xr:uid="{00000000-0005-0000-0000-000037080000}"/>
    <cellStyle name="Normal 3 7 2 3" xfId="1726" xr:uid="{00000000-0005-0000-0000-000038080000}"/>
    <cellStyle name="Normal 3 7 2 3 2" xfId="3231" xr:uid="{00000000-0005-0000-0000-000039080000}"/>
    <cellStyle name="Normal 3 7 2 4" xfId="2478" xr:uid="{00000000-0005-0000-0000-00003A080000}"/>
    <cellStyle name="Normal 3 7 3" xfId="615" xr:uid="{00000000-0005-0000-0000-00003B080000}"/>
    <cellStyle name="Normal 3 7 3 2" xfId="616" xr:uid="{00000000-0005-0000-0000-00003C080000}"/>
    <cellStyle name="Normal 3 7 3 2 2" xfId="1729" xr:uid="{00000000-0005-0000-0000-00003D080000}"/>
    <cellStyle name="Normal 3 7 3 2 2 2" xfId="3234" xr:uid="{00000000-0005-0000-0000-00003E080000}"/>
    <cellStyle name="Normal 3 7 3 2 3" xfId="2481" xr:uid="{00000000-0005-0000-0000-00003F080000}"/>
    <cellStyle name="Normal 3 7 3 3" xfId="1728" xr:uid="{00000000-0005-0000-0000-000040080000}"/>
    <cellStyle name="Normal 3 7 3 3 2" xfId="3233" xr:uid="{00000000-0005-0000-0000-000041080000}"/>
    <cellStyle name="Normal 3 7 3 4" xfId="2480" xr:uid="{00000000-0005-0000-0000-000042080000}"/>
    <cellStyle name="Normal 3 7 4" xfId="617" xr:uid="{00000000-0005-0000-0000-000043080000}"/>
    <cellStyle name="Normal 3 7 4 2" xfId="1730" xr:uid="{00000000-0005-0000-0000-000044080000}"/>
    <cellStyle name="Normal 3 7 4 2 2" xfId="3235" xr:uid="{00000000-0005-0000-0000-000045080000}"/>
    <cellStyle name="Normal 3 7 4 3" xfId="2482" xr:uid="{00000000-0005-0000-0000-000046080000}"/>
    <cellStyle name="Normal 3 7 5" xfId="1725" xr:uid="{00000000-0005-0000-0000-000047080000}"/>
    <cellStyle name="Normal 3 7 5 2" xfId="3230" xr:uid="{00000000-0005-0000-0000-000048080000}"/>
    <cellStyle name="Normal 3 7 6" xfId="2477" xr:uid="{00000000-0005-0000-0000-000049080000}"/>
    <cellStyle name="Normal 3 7_AB Group Basel III" xfId="618" xr:uid="{00000000-0005-0000-0000-00004A080000}"/>
    <cellStyle name="Normal 3 8" xfId="619" xr:uid="{00000000-0005-0000-0000-00004B080000}"/>
    <cellStyle name="Normal 3 8 2" xfId="620" xr:uid="{00000000-0005-0000-0000-00004C080000}"/>
    <cellStyle name="Normal 3 8 2 2" xfId="1732" xr:uid="{00000000-0005-0000-0000-00004D080000}"/>
    <cellStyle name="Normal 3 8 2 2 2" xfId="3237" xr:uid="{00000000-0005-0000-0000-00004E080000}"/>
    <cellStyle name="Normal 3 8 2 3" xfId="2484" xr:uid="{00000000-0005-0000-0000-00004F080000}"/>
    <cellStyle name="Normal 3 8 3" xfId="1731" xr:uid="{00000000-0005-0000-0000-000050080000}"/>
    <cellStyle name="Normal 3 8 3 2" xfId="3236" xr:uid="{00000000-0005-0000-0000-000051080000}"/>
    <cellStyle name="Normal 3 8 4" xfId="2483" xr:uid="{00000000-0005-0000-0000-000052080000}"/>
    <cellStyle name="Normal 3 9" xfId="621" xr:uid="{00000000-0005-0000-0000-000053080000}"/>
    <cellStyle name="Normal 3 9 2" xfId="622" xr:uid="{00000000-0005-0000-0000-000054080000}"/>
    <cellStyle name="Normal 3 9 2 2" xfId="1734" xr:uid="{00000000-0005-0000-0000-000055080000}"/>
    <cellStyle name="Normal 3 9 2 2 2" xfId="3239" xr:uid="{00000000-0005-0000-0000-000056080000}"/>
    <cellStyle name="Normal 3 9 2 3" xfId="2486" xr:uid="{00000000-0005-0000-0000-000057080000}"/>
    <cellStyle name="Normal 3 9 3" xfId="1733" xr:uid="{00000000-0005-0000-0000-000058080000}"/>
    <cellStyle name="Normal 3 9 3 2" xfId="3238" xr:uid="{00000000-0005-0000-0000-000059080000}"/>
    <cellStyle name="Normal 3 9 4" xfId="2485" xr:uid="{00000000-0005-0000-0000-00005A080000}"/>
    <cellStyle name="Normal 3_AB Group Basel III" xfId="623" xr:uid="{00000000-0005-0000-0000-00005B080000}"/>
    <cellStyle name="Normal 4" xfId="624" xr:uid="{00000000-0005-0000-0000-00005C080000}"/>
    <cellStyle name="Normal 4 10" xfId="625" xr:uid="{00000000-0005-0000-0000-00005D080000}"/>
    <cellStyle name="Normal 4 10 2" xfId="1736" xr:uid="{00000000-0005-0000-0000-00005E080000}"/>
    <cellStyle name="Normal 4 10 2 2" xfId="3241" xr:uid="{00000000-0005-0000-0000-00005F080000}"/>
    <cellStyle name="Normal 4 10 3" xfId="2488" xr:uid="{00000000-0005-0000-0000-000060080000}"/>
    <cellStyle name="Normal 4 11" xfId="626" xr:uid="{00000000-0005-0000-0000-000061080000}"/>
    <cellStyle name="Normal 4 11 2" xfId="1737" xr:uid="{00000000-0005-0000-0000-000062080000}"/>
    <cellStyle name="Normal 4 11 2 2" xfId="3242" xr:uid="{00000000-0005-0000-0000-000063080000}"/>
    <cellStyle name="Normal 4 11 3" xfId="2489" xr:uid="{00000000-0005-0000-0000-000064080000}"/>
    <cellStyle name="Normal 4 12" xfId="1735" xr:uid="{00000000-0005-0000-0000-000065080000}"/>
    <cellStyle name="Normal 4 12 2" xfId="3240" xr:uid="{00000000-0005-0000-0000-000066080000}"/>
    <cellStyle name="Normal 4 13" xfId="2487" xr:uid="{00000000-0005-0000-0000-000067080000}"/>
    <cellStyle name="Normal 4 2" xfId="627" xr:uid="{00000000-0005-0000-0000-000068080000}"/>
    <cellStyle name="Normal 4 2 10" xfId="628" xr:uid="{00000000-0005-0000-0000-000069080000}"/>
    <cellStyle name="Normal 4 2 10 2" xfId="1739" xr:uid="{00000000-0005-0000-0000-00006A080000}"/>
    <cellStyle name="Normal 4 2 10 2 2" xfId="3244" xr:uid="{00000000-0005-0000-0000-00006B080000}"/>
    <cellStyle name="Normal 4 2 10 3" xfId="2491" xr:uid="{00000000-0005-0000-0000-00006C080000}"/>
    <cellStyle name="Normal 4 2 11" xfId="1738" xr:uid="{00000000-0005-0000-0000-00006D080000}"/>
    <cellStyle name="Normal 4 2 11 2" xfId="3243" xr:uid="{00000000-0005-0000-0000-00006E080000}"/>
    <cellStyle name="Normal 4 2 12" xfId="2490" xr:uid="{00000000-0005-0000-0000-00006F080000}"/>
    <cellStyle name="Normal 4 2 2" xfId="629" xr:uid="{00000000-0005-0000-0000-000070080000}"/>
    <cellStyle name="Normal 4 2 2 10" xfId="2492" xr:uid="{00000000-0005-0000-0000-000071080000}"/>
    <cellStyle name="Normal 4 2 2 2" xfId="630" xr:uid="{00000000-0005-0000-0000-000072080000}"/>
    <cellStyle name="Normal 4 2 2 2 2" xfId="631" xr:uid="{00000000-0005-0000-0000-000073080000}"/>
    <cellStyle name="Normal 4 2 2 2 2 2" xfId="632" xr:uid="{00000000-0005-0000-0000-000074080000}"/>
    <cellStyle name="Normal 4 2 2 2 2 2 2" xfId="633" xr:uid="{00000000-0005-0000-0000-000075080000}"/>
    <cellStyle name="Normal 4 2 2 2 2 2 2 2" xfId="1744" xr:uid="{00000000-0005-0000-0000-000076080000}"/>
    <cellStyle name="Normal 4 2 2 2 2 2 2 2 2" xfId="3249" xr:uid="{00000000-0005-0000-0000-000077080000}"/>
    <cellStyle name="Normal 4 2 2 2 2 2 2 3" xfId="2496" xr:uid="{00000000-0005-0000-0000-000078080000}"/>
    <cellStyle name="Normal 4 2 2 2 2 2 3" xfId="1743" xr:uid="{00000000-0005-0000-0000-000079080000}"/>
    <cellStyle name="Normal 4 2 2 2 2 2 3 2" xfId="3248" xr:uid="{00000000-0005-0000-0000-00007A080000}"/>
    <cellStyle name="Normal 4 2 2 2 2 2 4" xfId="2495" xr:uid="{00000000-0005-0000-0000-00007B080000}"/>
    <cellStyle name="Normal 4 2 2 2 2 3" xfId="634" xr:uid="{00000000-0005-0000-0000-00007C080000}"/>
    <cellStyle name="Normal 4 2 2 2 2 3 2" xfId="635" xr:uid="{00000000-0005-0000-0000-00007D080000}"/>
    <cellStyle name="Normal 4 2 2 2 2 3 2 2" xfId="1746" xr:uid="{00000000-0005-0000-0000-00007E080000}"/>
    <cellStyle name="Normal 4 2 2 2 2 3 2 2 2" xfId="3251" xr:uid="{00000000-0005-0000-0000-00007F080000}"/>
    <cellStyle name="Normal 4 2 2 2 2 3 2 3" xfId="2498" xr:uid="{00000000-0005-0000-0000-000080080000}"/>
    <cellStyle name="Normal 4 2 2 2 2 3 3" xfId="1745" xr:uid="{00000000-0005-0000-0000-000081080000}"/>
    <cellStyle name="Normal 4 2 2 2 2 3 3 2" xfId="3250" xr:uid="{00000000-0005-0000-0000-000082080000}"/>
    <cellStyle name="Normal 4 2 2 2 2 3 4" xfId="2497" xr:uid="{00000000-0005-0000-0000-000083080000}"/>
    <cellStyle name="Normal 4 2 2 2 2 4" xfId="636" xr:uid="{00000000-0005-0000-0000-000084080000}"/>
    <cellStyle name="Normal 4 2 2 2 2 4 2" xfId="1747" xr:uid="{00000000-0005-0000-0000-000085080000}"/>
    <cellStyle name="Normal 4 2 2 2 2 4 2 2" xfId="3252" xr:uid="{00000000-0005-0000-0000-000086080000}"/>
    <cellStyle name="Normal 4 2 2 2 2 4 3" xfId="2499" xr:uid="{00000000-0005-0000-0000-000087080000}"/>
    <cellStyle name="Normal 4 2 2 2 2 5" xfId="1742" xr:uid="{00000000-0005-0000-0000-000088080000}"/>
    <cellStyle name="Normal 4 2 2 2 2 5 2" xfId="3247" xr:uid="{00000000-0005-0000-0000-000089080000}"/>
    <cellStyle name="Normal 4 2 2 2 2 6" xfId="2494" xr:uid="{00000000-0005-0000-0000-00008A080000}"/>
    <cellStyle name="Normal 4 2 2 2 2_AB Group Basel III" xfId="637" xr:uid="{00000000-0005-0000-0000-00008B080000}"/>
    <cellStyle name="Normal 4 2 2 2 3" xfId="638" xr:uid="{00000000-0005-0000-0000-00008C080000}"/>
    <cellStyle name="Normal 4 2 2 2 3 2" xfId="639" xr:uid="{00000000-0005-0000-0000-00008D080000}"/>
    <cellStyle name="Normal 4 2 2 2 3 2 2" xfId="640" xr:uid="{00000000-0005-0000-0000-00008E080000}"/>
    <cellStyle name="Normal 4 2 2 2 3 2 2 2" xfId="1750" xr:uid="{00000000-0005-0000-0000-00008F080000}"/>
    <cellStyle name="Normal 4 2 2 2 3 2 2 2 2" xfId="3255" xr:uid="{00000000-0005-0000-0000-000090080000}"/>
    <cellStyle name="Normal 4 2 2 2 3 2 2 3" xfId="2502" xr:uid="{00000000-0005-0000-0000-000091080000}"/>
    <cellStyle name="Normal 4 2 2 2 3 2 3" xfId="1749" xr:uid="{00000000-0005-0000-0000-000092080000}"/>
    <cellStyle name="Normal 4 2 2 2 3 2 3 2" xfId="3254" xr:uid="{00000000-0005-0000-0000-000093080000}"/>
    <cellStyle name="Normal 4 2 2 2 3 2 4" xfId="2501" xr:uid="{00000000-0005-0000-0000-000094080000}"/>
    <cellStyle name="Normal 4 2 2 2 3 3" xfId="641" xr:uid="{00000000-0005-0000-0000-000095080000}"/>
    <cellStyle name="Normal 4 2 2 2 3 3 2" xfId="642" xr:uid="{00000000-0005-0000-0000-000096080000}"/>
    <cellStyle name="Normal 4 2 2 2 3 3 2 2" xfId="1752" xr:uid="{00000000-0005-0000-0000-000097080000}"/>
    <cellStyle name="Normal 4 2 2 2 3 3 2 2 2" xfId="3257" xr:uid="{00000000-0005-0000-0000-000098080000}"/>
    <cellStyle name="Normal 4 2 2 2 3 3 2 3" xfId="2504" xr:uid="{00000000-0005-0000-0000-000099080000}"/>
    <cellStyle name="Normal 4 2 2 2 3 3 3" xfId="1751" xr:uid="{00000000-0005-0000-0000-00009A080000}"/>
    <cellStyle name="Normal 4 2 2 2 3 3 3 2" xfId="3256" xr:uid="{00000000-0005-0000-0000-00009B080000}"/>
    <cellStyle name="Normal 4 2 2 2 3 3 4" xfId="2503" xr:uid="{00000000-0005-0000-0000-00009C080000}"/>
    <cellStyle name="Normal 4 2 2 2 3 4" xfId="643" xr:uid="{00000000-0005-0000-0000-00009D080000}"/>
    <cellStyle name="Normal 4 2 2 2 3 4 2" xfId="1753" xr:uid="{00000000-0005-0000-0000-00009E080000}"/>
    <cellStyle name="Normal 4 2 2 2 3 4 2 2" xfId="3258" xr:uid="{00000000-0005-0000-0000-00009F080000}"/>
    <cellStyle name="Normal 4 2 2 2 3 4 3" xfId="2505" xr:uid="{00000000-0005-0000-0000-0000A0080000}"/>
    <cellStyle name="Normal 4 2 2 2 3 5" xfId="1748" xr:uid="{00000000-0005-0000-0000-0000A1080000}"/>
    <cellStyle name="Normal 4 2 2 2 3 5 2" xfId="3253" xr:uid="{00000000-0005-0000-0000-0000A2080000}"/>
    <cellStyle name="Normal 4 2 2 2 3 6" xfId="2500" xr:uid="{00000000-0005-0000-0000-0000A3080000}"/>
    <cellStyle name="Normal 4 2 2 2 3_AB Group Basel III" xfId="644" xr:uid="{00000000-0005-0000-0000-0000A4080000}"/>
    <cellStyle name="Normal 4 2 2 2 4" xfId="645" xr:uid="{00000000-0005-0000-0000-0000A5080000}"/>
    <cellStyle name="Normal 4 2 2 2 4 2" xfId="646" xr:uid="{00000000-0005-0000-0000-0000A6080000}"/>
    <cellStyle name="Normal 4 2 2 2 4 2 2" xfId="1755" xr:uid="{00000000-0005-0000-0000-0000A7080000}"/>
    <cellStyle name="Normal 4 2 2 2 4 2 2 2" xfId="3260" xr:uid="{00000000-0005-0000-0000-0000A8080000}"/>
    <cellStyle name="Normal 4 2 2 2 4 2 3" xfId="2507" xr:uid="{00000000-0005-0000-0000-0000A9080000}"/>
    <cellStyle name="Normal 4 2 2 2 4 3" xfId="1754" xr:uid="{00000000-0005-0000-0000-0000AA080000}"/>
    <cellStyle name="Normal 4 2 2 2 4 3 2" xfId="3259" xr:uid="{00000000-0005-0000-0000-0000AB080000}"/>
    <cellStyle name="Normal 4 2 2 2 4 4" xfId="2506" xr:uid="{00000000-0005-0000-0000-0000AC080000}"/>
    <cellStyle name="Normal 4 2 2 2 5" xfId="647" xr:uid="{00000000-0005-0000-0000-0000AD080000}"/>
    <cellStyle name="Normal 4 2 2 2 5 2" xfId="648" xr:uid="{00000000-0005-0000-0000-0000AE080000}"/>
    <cellStyle name="Normal 4 2 2 2 5 2 2" xfId="1757" xr:uid="{00000000-0005-0000-0000-0000AF080000}"/>
    <cellStyle name="Normal 4 2 2 2 5 2 2 2" xfId="3262" xr:uid="{00000000-0005-0000-0000-0000B0080000}"/>
    <cellStyle name="Normal 4 2 2 2 5 2 3" xfId="2509" xr:uid="{00000000-0005-0000-0000-0000B1080000}"/>
    <cellStyle name="Normal 4 2 2 2 5 3" xfId="1756" xr:uid="{00000000-0005-0000-0000-0000B2080000}"/>
    <cellStyle name="Normal 4 2 2 2 5 3 2" xfId="3261" xr:uid="{00000000-0005-0000-0000-0000B3080000}"/>
    <cellStyle name="Normal 4 2 2 2 5 4" xfId="2508" xr:uid="{00000000-0005-0000-0000-0000B4080000}"/>
    <cellStyle name="Normal 4 2 2 2 6" xfId="649" xr:uid="{00000000-0005-0000-0000-0000B5080000}"/>
    <cellStyle name="Normal 4 2 2 2 6 2" xfId="1758" xr:uid="{00000000-0005-0000-0000-0000B6080000}"/>
    <cellStyle name="Normal 4 2 2 2 6 2 2" xfId="3263" xr:uid="{00000000-0005-0000-0000-0000B7080000}"/>
    <cellStyle name="Normal 4 2 2 2 6 3" xfId="2510" xr:uid="{00000000-0005-0000-0000-0000B8080000}"/>
    <cellStyle name="Normal 4 2 2 2 7" xfId="650" xr:uid="{00000000-0005-0000-0000-0000B9080000}"/>
    <cellStyle name="Normal 4 2 2 2 7 2" xfId="1759" xr:uid="{00000000-0005-0000-0000-0000BA080000}"/>
    <cellStyle name="Normal 4 2 2 2 7 2 2" xfId="3264" xr:uid="{00000000-0005-0000-0000-0000BB080000}"/>
    <cellStyle name="Normal 4 2 2 2 7 3" xfId="2511" xr:uid="{00000000-0005-0000-0000-0000BC080000}"/>
    <cellStyle name="Normal 4 2 2 2 8" xfId="1741" xr:uid="{00000000-0005-0000-0000-0000BD080000}"/>
    <cellStyle name="Normal 4 2 2 2 8 2" xfId="3246" xr:uid="{00000000-0005-0000-0000-0000BE080000}"/>
    <cellStyle name="Normal 4 2 2 2 9" xfId="2493" xr:uid="{00000000-0005-0000-0000-0000BF080000}"/>
    <cellStyle name="Normal 4 2 2 2_AB Group Basel III" xfId="651" xr:uid="{00000000-0005-0000-0000-0000C0080000}"/>
    <cellStyle name="Normal 4 2 2 3" xfId="652" xr:uid="{00000000-0005-0000-0000-0000C1080000}"/>
    <cellStyle name="Normal 4 2 2 3 2" xfId="653" xr:uid="{00000000-0005-0000-0000-0000C2080000}"/>
    <cellStyle name="Normal 4 2 2 3 2 2" xfId="654" xr:uid="{00000000-0005-0000-0000-0000C3080000}"/>
    <cellStyle name="Normal 4 2 2 3 2 2 2" xfId="1762" xr:uid="{00000000-0005-0000-0000-0000C4080000}"/>
    <cellStyle name="Normal 4 2 2 3 2 2 2 2" xfId="3267" xr:uid="{00000000-0005-0000-0000-0000C5080000}"/>
    <cellStyle name="Normal 4 2 2 3 2 2 3" xfId="2514" xr:uid="{00000000-0005-0000-0000-0000C6080000}"/>
    <cellStyle name="Normal 4 2 2 3 2 3" xfId="1761" xr:uid="{00000000-0005-0000-0000-0000C7080000}"/>
    <cellStyle name="Normal 4 2 2 3 2 3 2" xfId="3266" xr:uid="{00000000-0005-0000-0000-0000C8080000}"/>
    <cellStyle name="Normal 4 2 2 3 2 4" xfId="2513" xr:uid="{00000000-0005-0000-0000-0000C9080000}"/>
    <cellStyle name="Normal 4 2 2 3 3" xfId="655" xr:uid="{00000000-0005-0000-0000-0000CA080000}"/>
    <cellStyle name="Normal 4 2 2 3 3 2" xfId="656" xr:uid="{00000000-0005-0000-0000-0000CB080000}"/>
    <cellStyle name="Normal 4 2 2 3 3 2 2" xfId="1764" xr:uid="{00000000-0005-0000-0000-0000CC080000}"/>
    <cellStyle name="Normal 4 2 2 3 3 2 2 2" xfId="3269" xr:uid="{00000000-0005-0000-0000-0000CD080000}"/>
    <cellStyle name="Normal 4 2 2 3 3 2 3" xfId="2516" xr:uid="{00000000-0005-0000-0000-0000CE080000}"/>
    <cellStyle name="Normal 4 2 2 3 3 3" xfId="1763" xr:uid="{00000000-0005-0000-0000-0000CF080000}"/>
    <cellStyle name="Normal 4 2 2 3 3 3 2" xfId="3268" xr:uid="{00000000-0005-0000-0000-0000D0080000}"/>
    <cellStyle name="Normal 4 2 2 3 3 4" xfId="2515" xr:uid="{00000000-0005-0000-0000-0000D1080000}"/>
    <cellStyle name="Normal 4 2 2 3 4" xfId="657" xr:uid="{00000000-0005-0000-0000-0000D2080000}"/>
    <cellStyle name="Normal 4 2 2 3 4 2" xfId="1765" xr:uid="{00000000-0005-0000-0000-0000D3080000}"/>
    <cellStyle name="Normal 4 2 2 3 4 2 2" xfId="3270" xr:uid="{00000000-0005-0000-0000-0000D4080000}"/>
    <cellStyle name="Normal 4 2 2 3 4 3" xfId="2517" xr:uid="{00000000-0005-0000-0000-0000D5080000}"/>
    <cellStyle name="Normal 4 2 2 3 5" xfId="1760" xr:uid="{00000000-0005-0000-0000-0000D6080000}"/>
    <cellStyle name="Normal 4 2 2 3 5 2" xfId="3265" xr:uid="{00000000-0005-0000-0000-0000D7080000}"/>
    <cellStyle name="Normal 4 2 2 3 6" xfId="2512" xr:uid="{00000000-0005-0000-0000-0000D8080000}"/>
    <cellStyle name="Normal 4 2 2 3_AB Group Basel III" xfId="658" xr:uid="{00000000-0005-0000-0000-0000D9080000}"/>
    <cellStyle name="Normal 4 2 2 4" xfId="659" xr:uid="{00000000-0005-0000-0000-0000DA080000}"/>
    <cellStyle name="Normal 4 2 2 4 2" xfId="660" xr:uid="{00000000-0005-0000-0000-0000DB080000}"/>
    <cellStyle name="Normal 4 2 2 4 2 2" xfId="661" xr:uid="{00000000-0005-0000-0000-0000DC080000}"/>
    <cellStyle name="Normal 4 2 2 4 2 2 2" xfId="1768" xr:uid="{00000000-0005-0000-0000-0000DD080000}"/>
    <cellStyle name="Normal 4 2 2 4 2 2 2 2" xfId="3273" xr:uid="{00000000-0005-0000-0000-0000DE080000}"/>
    <cellStyle name="Normal 4 2 2 4 2 2 3" xfId="2520" xr:uid="{00000000-0005-0000-0000-0000DF080000}"/>
    <cellStyle name="Normal 4 2 2 4 2 3" xfId="1767" xr:uid="{00000000-0005-0000-0000-0000E0080000}"/>
    <cellStyle name="Normal 4 2 2 4 2 3 2" xfId="3272" xr:uid="{00000000-0005-0000-0000-0000E1080000}"/>
    <cellStyle name="Normal 4 2 2 4 2 4" xfId="2519" xr:uid="{00000000-0005-0000-0000-0000E2080000}"/>
    <cellStyle name="Normal 4 2 2 4 3" xfId="662" xr:uid="{00000000-0005-0000-0000-0000E3080000}"/>
    <cellStyle name="Normal 4 2 2 4 3 2" xfId="663" xr:uid="{00000000-0005-0000-0000-0000E4080000}"/>
    <cellStyle name="Normal 4 2 2 4 3 2 2" xfId="1770" xr:uid="{00000000-0005-0000-0000-0000E5080000}"/>
    <cellStyle name="Normal 4 2 2 4 3 2 2 2" xfId="3275" xr:uid="{00000000-0005-0000-0000-0000E6080000}"/>
    <cellStyle name="Normal 4 2 2 4 3 2 3" xfId="2522" xr:uid="{00000000-0005-0000-0000-0000E7080000}"/>
    <cellStyle name="Normal 4 2 2 4 3 3" xfId="1769" xr:uid="{00000000-0005-0000-0000-0000E8080000}"/>
    <cellStyle name="Normal 4 2 2 4 3 3 2" xfId="3274" xr:uid="{00000000-0005-0000-0000-0000E9080000}"/>
    <cellStyle name="Normal 4 2 2 4 3 4" xfId="2521" xr:uid="{00000000-0005-0000-0000-0000EA080000}"/>
    <cellStyle name="Normal 4 2 2 4 4" xfId="664" xr:uid="{00000000-0005-0000-0000-0000EB080000}"/>
    <cellStyle name="Normal 4 2 2 4 4 2" xfId="1771" xr:uid="{00000000-0005-0000-0000-0000EC080000}"/>
    <cellStyle name="Normal 4 2 2 4 4 2 2" xfId="3276" xr:uid="{00000000-0005-0000-0000-0000ED080000}"/>
    <cellStyle name="Normal 4 2 2 4 4 3" xfId="2523" xr:uid="{00000000-0005-0000-0000-0000EE080000}"/>
    <cellStyle name="Normal 4 2 2 4 5" xfId="1766" xr:uid="{00000000-0005-0000-0000-0000EF080000}"/>
    <cellStyle name="Normal 4 2 2 4 5 2" xfId="3271" xr:uid="{00000000-0005-0000-0000-0000F0080000}"/>
    <cellStyle name="Normal 4 2 2 4 6" xfId="2518" xr:uid="{00000000-0005-0000-0000-0000F1080000}"/>
    <cellStyle name="Normal 4 2 2 4_AB Group Basel III" xfId="665" xr:uid="{00000000-0005-0000-0000-0000F2080000}"/>
    <cellStyle name="Normal 4 2 2 5" xfId="666" xr:uid="{00000000-0005-0000-0000-0000F3080000}"/>
    <cellStyle name="Normal 4 2 2 5 2" xfId="667" xr:uid="{00000000-0005-0000-0000-0000F4080000}"/>
    <cellStyle name="Normal 4 2 2 5 2 2" xfId="1773" xr:uid="{00000000-0005-0000-0000-0000F5080000}"/>
    <cellStyle name="Normal 4 2 2 5 2 2 2" xfId="3278" xr:uid="{00000000-0005-0000-0000-0000F6080000}"/>
    <cellStyle name="Normal 4 2 2 5 2 3" xfId="2525" xr:uid="{00000000-0005-0000-0000-0000F7080000}"/>
    <cellStyle name="Normal 4 2 2 5 3" xfId="1772" xr:uid="{00000000-0005-0000-0000-0000F8080000}"/>
    <cellStyle name="Normal 4 2 2 5 3 2" xfId="3277" xr:uid="{00000000-0005-0000-0000-0000F9080000}"/>
    <cellStyle name="Normal 4 2 2 5 4" xfId="2524" xr:uid="{00000000-0005-0000-0000-0000FA080000}"/>
    <cellStyle name="Normal 4 2 2 6" xfId="668" xr:uid="{00000000-0005-0000-0000-0000FB080000}"/>
    <cellStyle name="Normal 4 2 2 6 2" xfId="669" xr:uid="{00000000-0005-0000-0000-0000FC080000}"/>
    <cellStyle name="Normal 4 2 2 6 2 2" xfId="1775" xr:uid="{00000000-0005-0000-0000-0000FD080000}"/>
    <cellStyle name="Normal 4 2 2 6 2 2 2" xfId="3280" xr:uid="{00000000-0005-0000-0000-0000FE080000}"/>
    <cellStyle name="Normal 4 2 2 6 2 3" xfId="2527" xr:uid="{00000000-0005-0000-0000-0000FF080000}"/>
    <cellStyle name="Normal 4 2 2 6 3" xfId="1774" xr:uid="{00000000-0005-0000-0000-000000090000}"/>
    <cellStyle name="Normal 4 2 2 6 3 2" xfId="3279" xr:uid="{00000000-0005-0000-0000-000001090000}"/>
    <cellStyle name="Normal 4 2 2 6 4" xfId="2526" xr:uid="{00000000-0005-0000-0000-000002090000}"/>
    <cellStyle name="Normal 4 2 2 7" xfId="670" xr:uid="{00000000-0005-0000-0000-000003090000}"/>
    <cellStyle name="Normal 4 2 2 7 2" xfId="1776" xr:uid="{00000000-0005-0000-0000-000004090000}"/>
    <cellStyle name="Normal 4 2 2 7 2 2" xfId="3281" xr:uid="{00000000-0005-0000-0000-000005090000}"/>
    <cellStyle name="Normal 4 2 2 7 3" xfId="2528" xr:uid="{00000000-0005-0000-0000-000006090000}"/>
    <cellStyle name="Normal 4 2 2 8" xfId="671" xr:uid="{00000000-0005-0000-0000-000007090000}"/>
    <cellStyle name="Normal 4 2 2 8 2" xfId="1777" xr:uid="{00000000-0005-0000-0000-000008090000}"/>
    <cellStyle name="Normal 4 2 2 8 2 2" xfId="3282" xr:uid="{00000000-0005-0000-0000-000009090000}"/>
    <cellStyle name="Normal 4 2 2 8 3" xfId="2529" xr:uid="{00000000-0005-0000-0000-00000A090000}"/>
    <cellStyle name="Normal 4 2 2 9" xfId="1740" xr:uid="{00000000-0005-0000-0000-00000B090000}"/>
    <cellStyle name="Normal 4 2 2 9 2" xfId="3245" xr:uid="{00000000-0005-0000-0000-00000C090000}"/>
    <cellStyle name="Normal 4 2 2_AB Group Basel III" xfId="672" xr:uid="{00000000-0005-0000-0000-00000D090000}"/>
    <cellStyle name="Normal 4 2 3" xfId="673" xr:uid="{00000000-0005-0000-0000-00000E090000}"/>
    <cellStyle name="Normal 4 2 3 10" xfId="2530" xr:uid="{00000000-0005-0000-0000-00000F090000}"/>
    <cellStyle name="Normal 4 2 3 2" xfId="674" xr:uid="{00000000-0005-0000-0000-000010090000}"/>
    <cellStyle name="Normal 4 2 3 2 2" xfId="675" xr:uid="{00000000-0005-0000-0000-000011090000}"/>
    <cellStyle name="Normal 4 2 3 2 2 2" xfId="676" xr:uid="{00000000-0005-0000-0000-000012090000}"/>
    <cellStyle name="Normal 4 2 3 2 2 2 2" xfId="677" xr:uid="{00000000-0005-0000-0000-000013090000}"/>
    <cellStyle name="Normal 4 2 3 2 2 2 2 2" xfId="1782" xr:uid="{00000000-0005-0000-0000-000014090000}"/>
    <cellStyle name="Normal 4 2 3 2 2 2 2 2 2" xfId="3287" xr:uid="{00000000-0005-0000-0000-000015090000}"/>
    <cellStyle name="Normal 4 2 3 2 2 2 2 3" xfId="2534" xr:uid="{00000000-0005-0000-0000-000016090000}"/>
    <cellStyle name="Normal 4 2 3 2 2 2 3" xfId="1781" xr:uid="{00000000-0005-0000-0000-000017090000}"/>
    <cellStyle name="Normal 4 2 3 2 2 2 3 2" xfId="3286" xr:uid="{00000000-0005-0000-0000-000018090000}"/>
    <cellStyle name="Normal 4 2 3 2 2 2 4" xfId="2533" xr:uid="{00000000-0005-0000-0000-000019090000}"/>
    <cellStyle name="Normal 4 2 3 2 2 3" xfId="678" xr:uid="{00000000-0005-0000-0000-00001A090000}"/>
    <cellStyle name="Normal 4 2 3 2 2 3 2" xfId="679" xr:uid="{00000000-0005-0000-0000-00001B090000}"/>
    <cellStyle name="Normal 4 2 3 2 2 3 2 2" xfId="1784" xr:uid="{00000000-0005-0000-0000-00001C090000}"/>
    <cellStyle name="Normal 4 2 3 2 2 3 2 2 2" xfId="3289" xr:uid="{00000000-0005-0000-0000-00001D090000}"/>
    <cellStyle name="Normal 4 2 3 2 2 3 2 3" xfId="2536" xr:uid="{00000000-0005-0000-0000-00001E090000}"/>
    <cellStyle name="Normal 4 2 3 2 2 3 3" xfId="1783" xr:uid="{00000000-0005-0000-0000-00001F090000}"/>
    <cellStyle name="Normal 4 2 3 2 2 3 3 2" xfId="3288" xr:uid="{00000000-0005-0000-0000-000020090000}"/>
    <cellStyle name="Normal 4 2 3 2 2 3 4" xfId="2535" xr:uid="{00000000-0005-0000-0000-000021090000}"/>
    <cellStyle name="Normal 4 2 3 2 2 4" xfId="680" xr:uid="{00000000-0005-0000-0000-000022090000}"/>
    <cellStyle name="Normal 4 2 3 2 2 4 2" xfId="1785" xr:uid="{00000000-0005-0000-0000-000023090000}"/>
    <cellStyle name="Normal 4 2 3 2 2 4 2 2" xfId="3290" xr:uid="{00000000-0005-0000-0000-000024090000}"/>
    <cellStyle name="Normal 4 2 3 2 2 4 3" xfId="2537" xr:uid="{00000000-0005-0000-0000-000025090000}"/>
    <cellStyle name="Normal 4 2 3 2 2 5" xfId="1780" xr:uid="{00000000-0005-0000-0000-000026090000}"/>
    <cellStyle name="Normal 4 2 3 2 2 5 2" xfId="3285" xr:uid="{00000000-0005-0000-0000-000027090000}"/>
    <cellStyle name="Normal 4 2 3 2 2 6" xfId="2532" xr:uid="{00000000-0005-0000-0000-000028090000}"/>
    <cellStyle name="Normal 4 2 3 2 2_AB Group Basel III" xfId="681" xr:uid="{00000000-0005-0000-0000-000029090000}"/>
    <cellStyle name="Normal 4 2 3 2 3" xfId="682" xr:uid="{00000000-0005-0000-0000-00002A090000}"/>
    <cellStyle name="Normal 4 2 3 2 3 2" xfId="683" xr:uid="{00000000-0005-0000-0000-00002B090000}"/>
    <cellStyle name="Normal 4 2 3 2 3 2 2" xfId="684" xr:uid="{00000000-0005-0000-0000-00002C090000}"/>
    <cellStyle name="Normal 4 2 3 2 3 2 2 2" xfId="1788" xr:uid="{00000000-0005-0000-0000-00002D090000}"/>
    <cellStyle name="Normal 4 2 3 2 3 2 2 2 2" xfId="3293" xr:uid="{00000000-0005-0000-0000-00002E090000}"/>
    <cellStyle name="Normal 4 2 3 2 3 2 2 3" xfId="2540" xr:uid="{00000000-0005-0000-0000-00002F090000}"/>
    <cellStyle name="Normal 4 2 3 2 3 2 3" xfId="1787" xr:uid="{00000000-0005-0000-0000-000030090000}"/>
    <cellStyle name="Normal 4 2 3 2 3 2 3 2" xfId="3292" xr:uid="{00000000-0005-0000-0000-000031090000}"/>
    <cellStyle name="Normal 4 2 3 2 3 2 4" xfId="2539" xr:uid="{00000000-0005-0000-0000-000032090000}"/>
    <cellStyle name="Normal 4 2 3 2 3 3" xfId="685" xr:uid="{00000000-0005-0000-0000-000033090000}"/>
    <cellStyle name="Normal 4 2 3 2 3 3 2" xfId="686" xr:uid="{00000000-0005-0000-0000-000034090000}"/>
    <cellStyle name="Normal 4 2 3 2 3 3 2 2" xfId="1790" xr:uid="{00000000-0005-0000-0000-000035090000}"/>
    <cellStyle name="Normal 4 2 3 2 3 3 2 2 2" xfId="3295" xr:uid="{00000000-0005-0000-0000-000036090000}"/>
    <cellStyle name="Normal 4 2 3 2 3 3 2 3" xfId="2542" xr:uid="{00000000-0005-0000-0000-000037090000}"/>
    <cellStyle name="Normal 4 2 3 2 3 3 3" xfId="1789" xr:uid="{00000000-0005-0000-0000-000038090000}"/>
    <cellStyle name="Normal 4 2 3 2 3 3 3 2" xfId="3294" xr:uid="{00000000-0005-0000-0000-000039090000}"/>
    <cellStyle name="Normal 4 2 3 2 3 3 4" xfId="2541" xr:uid="{00000000-0005-0000-0000-00003A090000}"/>
    <cellStyle name="Normal 4 2 3 2 3 4" xfId="687" xr:uid="{00000000-0005-0000-0000-00003B090000}"/>
    <cellStyle name="Normal 4 2 3 2 3 4 2" xfId="1791" xr:uid="{00000000-0005-0000-0000-00003C090000}"/>
    <cellStyle name="Normal 4 2 3 2 3 4 2 2" xfId="3296" xr:uid="{00000000-0005-0000-0000-00003D090000}"/>
    <cellStyle name="Normal 4 2 3 2 3 4 3" xfId="2543" xr:uid="{00000000-0005-0000-0000-00003E090000}"/>
    <cellStyle name="Normal 4 2 3 2 3 5" xfId="1786" xr:uid="{00000000-0005-0000-0000-00003F090000}"/>
    <cellStyle name="Normal 4 2 3 2 3 5 2" xfId="3291" xr:uid="{00000000-0005-0000-0000-000040090000}"/>
    <cellStyle name="Normal 4 2 3 2 3 6" xfId="2538" xr:uid="{00000000-0005-0000-0000-000041090000}"/>
    <cellStyle name="Normal 4 2 3 2 3_AB Group Basel III" xfId="688" xr:uid="{00000000-0005-0000-0000-000042090000}"/>
    <cellStyle name="Normal 4 2 3 2 4" xfId="689" xr:uid="{00000000-0005-0000-0000-000043090000}"/>
    <cellStyle name="Normal 4 2 3 2 4 2" xfId="690" xr:uid="{00000000-0005-0000-0000-000044090000}"/>
    <cellStyle name="Normal 4 2 3 2 4 2 2" xfId="1793" xr:uid="{00000000-0005-0000-0000-000045090000}"/>
    <cellStyle name="Normal 4 2 3 2 4 2 2 2" xfId="3298" xr:uid="{00000000-0005-0000-0000-000046090000}"/>
    <cellStyle name="Normal 4 2 3 2 4 2 3" xfId="2545" xr:uid="{00000000-0005-0000-0000-000047090000}"/>
    <cellStyle name="Normal 4 2 3 2 4 3" xfId="1792" xr:uid="{00000000-0005-0000-0000-000048090000}"/>
    <cellStyle name="Normal 4 2 3 2 4 3 2" xfId="3297" xr:uid="{00000000-0005-0000-0000-000049090000}"/>
    <cellStyle name="Normal 4 2 3 2 4 4" xfId="2544" xr:uid="{00000000-0005-0000-0000-00004A090000}"/>
    <cellStyle name="Normal 4 2 3 2 5" xfId="691" xr:uid="{00000000-0005-0000-0000-00004B090000}"/>
    <cellStyle name="Normal 4 2 3 2 5 2" xfId="692" xr:uid="{00000000-0005-0000-0000-00004C090000}"/>
    <cellStyle name="Normal 4 2 3 2 5 2 2" xfId="1795" xr:uid="{00000000-0005-0000-0000-00004D090000}"/>
    <cellStyle name="Normal 4 2 3 2 5 2 2 2" xfId="3300" xr:uid="{00000000-0005-0000-0000-00004E090000}"/>
    <cellStyle name="Normal 4 2 3 2 5 2 3" xfId="2547" xr:uid="{00000000-0005-0000-0000-00004F090000}"/>
    <cellStyle name="Normal 4 2 3 2 5 3" xfId="1794" xr:uid="{00000000-0005-0000-0000-000050090000}"/>
    <cellStyle name="Normal 4 2 3 2 5 3 2" xfId="3299" xr:uid="{00000000-0005-0000-0000-000051090000}"/>
    <cellStyle name="Normal 4 2 3 2 5 4" xfId="2546" xr:uid="{00000000-0005-0000-0000-000052090000}"/>
    <cellStyle name="Normal 4 2 3 2 6" xfId="693" xr:uid="{00000000-0005-0000-0000-000053090000}"/>
    <cellStyle name="Normal 4 2 3 2 6 2" xfId="1796" xr:uid="{00000000-0005-0000-0000-000054090000}"/>
    <cellStyle name="Normal 4 2 3 2 6 2 2" xfId="3301" xr:uid="{00000000-0005-0000-0000-000055090000}"/>
    <cellStyle name="Normal 4 2 3 2 6 3" xfId="2548" xr:uid="{00000000-0005-0000-0000-000056090000}"/>
    <cellStyle name="Normal 4 2 3 2 7" xfId="694" xr:uid="{00000000-0005-0000-0000-000057090000}"/>
    <cellStyle name="Normal 4 2 3 2 7 2" xfId="1797" xr:uid="{00000000-0005-0000-0000-000058090000}"/>
    <cellStyle name="Normal 4 2 3 2 7 2 2" xfId="3302" xr:uid="{00000000-0005-0000-0000-000059090000}"/>
    <cellStyle name="Normal 4 2 3 2 7 3" xfId="2549" xr:uid="{00000000-0005-0000-0000-00005A090000}"/>
    <cellStyle name="Normal 4 2 3 2 8" xfId="1779" xr:uid="{00000000-0005-0000-0000-00005B090000}"/>
    <cellStyle name="Normal 4 2 3 2 8 2" xfId="3284" xr:uid="{00000000-0005-0000-0000-00005C090000}"/>
    <cellStyle name="Normal 4 2 3 2 9" xfId="2531" xr:uid="{00000000-0005-0000-0000-00005D090000}"/>
    <cellStyle name="Normal 4 2 3 2_AB Group Basel III" xfId="695" xr:uid="{00000000-0005-0000-0000-00005E090000}"/>
    <cellStyle name="Normal 4 2 3 3" xfId="696" xr:uid="{00000000-0005-0000-0000-00005F090000}"/>
    <cellStyle name="Normal 4 2 3 3 2" xfId="697" xr:uid="{00000000-0005-0000-0000-000060090000}"/>
    <cellStyle name="Normal 4 2 3 3 2 2" xfId="698" xr:uid="{00000000-0005-0000-0000-000061090000}"/>
    <cellStyle name="Normal 4 2 3 3 2 2 2" xfId="1800" xr:uid="{00000000-0005-0000-0000-000062090000}"/>
    <cellStyle name="Normal 4 2 3 3 2 2 2 2" xfId="3305" xr:uid="{00000000-0005-0000-0000-000063090000}"/>
    <cellStyle name="Normal 4 2 3 3 2 2 3" xfId="2552" xr:uid="{00000000-0005-0000-0000-000064090000}"/>
    <cellStyle name="Normal 4 2 3 3 2 3" xfId="1799" xr:uid="{00000000-0005-0000-0000-000065090000}"/>
    <cellStyle name="Normal 4 2 3 3 2 3 2" xfId="3304" xr:uid="{00000000-0005-0000-0000-000066090000}"/>
    <cellStyle name="Normal 4 2 3 3 2 4" xfId="2551" xr:uid="{00000000-0005-0000-0000-000067090000}"/>
    <cellStyle name="Normal 4 2 3 3 3" xfId="699" xr:uid="{00000000-0005-0000-0000-000068090000}"/>
    <cellStyle name="Normal 4 2 3 3 3 2" xfId="700" xr:uid="{00000000-0005-0000-0000-000069090000}"/>
    <cellStyle name="Normal 4 2 3 3 3 2 2" xfId="1802" xr:uid="{00000000-0005-0000-0000-00006A090000}"/>
    <cellStyle name="Normal 4 2 3 3 3 2 2 2" xfId="3307" xr:uid="{00000000-0005-0000-0000-00006B090000}"/>
    <cellStyle name="Normal 4 2 3 3 3 2 3" xfId="2554" xr:uid="{00000000-0005-0000-0000-00006C090000}"/>
    <cellStyle name="Normal 4 2 3 3 3 3" xfId="1801" xr:uid="{00000000-0005-0000-0000-00006D090000}"/>
    <cellStyle name="Normal 4 2 3 3 3 3 2" xfId="3306" xr:uid="{00000000-0005-0000-0000-00006E090000}"/>
    <cellStyle name="Normal 4 2 3 3 3 4" xfId="2553" xr:uid="{00000000-0005-0000-0000-00006F090000}"/>
    <cellStyle name="Normal 4 2 3 3 4" xfId="701" xr:uid="{00000000-0005-0000-0000-000070090000}"/>
    <cellStyle name="Normal 4 2 3 3 4 2" xfId="1803" xr:uid="{00000000-0005-0000-0000-000071090000}"/>
    <cellStyle name="Normal 4 2 3 3 4 2 2" xfId="3308" xr:uid="{00000000-0005-0000-0000-000072090000}"/>
    <cellStyle name="Normal 4 2 3 3 4 3" xfId="2555" xr:uid="{00000000-0005-0000-0000-000073090000}"/>
    <cellStyle name="Normal 4 2 3 3 5" xfId="1798" xr:uid="{00000000-0005-0000-0000-000074090000}"/>
    <cellStyle name="Normal 4 2 3 3 5 2" xfId="3303" xr:uid="{00000000-0005-0000-0000-000075090000}"/>
    <cellStyle name="Normal 4 2 3 3 6" xfId="2550" xr:uid="{00000000-0005-0000-0000-000076090000}"/>
    <cellStyle name="Normal 4 2 3 3_AB Group Basel III" xfId="702" xr:uid="{00000000-0005-0000-0000-000077090000}"/>
    <cellStyle name="Normal 4 2 3 4" xfId="703" xr:uid="{00000000-0005-0000-0000-000078090000}"/>
    <cellStyle name="Normal 4 2 3 4 2" xfId="704" xr:uid="{00000000-0005-0000-0000-000079090000}"/>
    <cellStyle name="Normal 4 2 3 4 2 2" xfId="705" xr:uid="{00000000-0005-0000-0000-00007A090000}"/>
    <cellStyle name="Normal 4 2 3 4 2 2 2" xfId="1806" xr:uid="{00000000-0005-0000-0000-00007B090000}"/>
    <cellStyle name="Normal 4 2 3 4 2 2 2 2" xfId="3311" xr:uid="{00000000-0005-0000-0000-00007C090000}"/>
    <cellStyle name="Normal 4 2 3 4 2 2 3" xfId="2558" xr:uid="{00000000-0005-0000-0000-00007D090000}"/>
    <cellStyle name="Normal 4 2 3 4 2 3" xfId="1805" xr:uid="{00000000-0005-0000-0000-00007E090000}"/>
    <cellStyle name="Normal 4 2 3 4 2 3 2" xfId="3310" xr:uid="{00000000-0005-0000-0000-00007F090000}"/>
    <cellStyle name="Normal 4 2 3 4 2 4" xfId="2557" xr:uid="{00000000-0005-0000-0000-000080090000}"/>
    <cellStyle name="Normal 4 2 3 4 3" xfId="706" xr:uid="{00000000-0005-0000-0000-000081090000}"/>
    <cellStyle name="Normal 4 2 3 4 3 2" xfId="707" xr:uid="{00000000-0005-0000-0000-000082090000}"/>
    <cellStyle name="Normal 4 2 3 4 3 2 2" xfId="1808" xr:uid="{00000000-0005-0000-0000-000083090000}"/>
    <cellStyle name="Normal 4 2 3 4 3 2 2 2" xfId="3313" xr:uid="{00000000-0005-0000-0000-000084090000}"/>
    <cellStyle name="Normal 4 2 3 4 3 2 3" xfId="2560" xr:uid="{00000000-0005-0000-0000-000085090000}"/>
    <cellStyle name="Normal 4 2 3 4 3 3" xfId="1807" xr:uid="{00000000-0005-0000-0000-000086090000}"/>
    <cellStyle name="Normal 4 2 3 4 3 3 2" xfId="3312" xr:uid="{00000000-0005-0000-0000-000087090000}"/>
    <cellStyle name="Normal 4 2 3 4 3 4" xfId="2559" xr:uid="{00000000-0005-0000-0000-000088090000}"/>
    <cellStyle name="Normal 4 2 3 4 4" xfId="708" xr:uid="{00000000-0005-0000-0000-000089090000}"/>
    <cellStyle name="Normal 4 2 3 4 4 2" xfId="1809" xr:uid="{00000000-0005-0000-0000-00008A090000}"/>
    <cellStyle name="Normal 4 2 3 4 4 2 2" xfId="3314" xr:uid="{00000000-0005-0000-0000-00008B090000}"/>
    <cellStyle name="Normal 4 2 3 4 4 3" xfId="2561" xr:uid="{00000000-0005-0000-0000-00008C090000}"/>
    <cellStyle name="Normal 4 2 3 4 5" xfId="1804" xr:uid="{00000000-0005-0000-0000-00008D090000}"/>
    <cellStyle name="Normal 4 2 3 4 5 2" xfId="3309" xr:uid="{00000000-0005-0000-0000-00008E090000}"/>
    <cellStyle name="Normal 4 2 3 4 6" xfId="2556" xr:uid="{00000000-0005-0000-0000-00008F090000}"/>
    <cellStyle name="Normal 4 2 3 4_AB Group Basel III" xfId="709" xr:uid="{00000000-0005-0000-0000-000090090000}"/>
    <cellStyle name="Normal 4 2 3 5" xfId="710" xr:uid="{00000000-0005-0000-0000-000091090000}"/>
    <cellStyle name="Normal 4 2 3 5 2" xfId="711" xr:uid="{00000000-0005-0000-0000-000092090000}"/>
    <cellStyle name="Normal 4 2 3 5 2 2" xfId="1811" xr:uid="{00000000-0005-0000-0000-000093090000}"/>
    <cellStyle name="Normal 4 2 3 5 2 2 2" xfId="3316" xr:uid="{00000000-0005-0000-0000-000094090000}"/>
    <cellStyle name="Normal 4 2 3 5 2 3" xfId="2563" xr:uid="{00000000-0005-0000-0000-000095090000}"/>
    <cellStyle name="Normal 4 2 3 5 3" xfId="1810" xr:uid="{00000000-0005-0000-0000-000096090000}"/>
    <cellStyle name="Normal 4 2 3 5 3 2" xfId="3315" xr:uid="{00000000-0005-0000-0000-000097090000}"/>
    <cellStyle name="Normal 4 2 3 5 4" xfId="2562" xr:uid="{00000000-0005-0000-0000-000098090000}"/>
    <cellStyle name="Normal 4 2 3 6" xfId="712" xr:uid="{00000000-0005-0000-0000-000099090000}"/>
    <cellStyle name="Normal 4 2 3 6 2" xfId="713" xr:uid="{00000000-0005-0000-0000-00009A090000}"/>
    <cellStyle name="Normal 4 2 3 6 2 2" xfId="1813" xr:uid="{00000000-0005-0000-0000-00009B090000}"/>
    <cellStyle name="Normal 4 2 3 6 2 2 2" xfId="3318" xr:uid="{00000000-0005-0000-0000-00009C090000}"/>
    <cellStyle name="Normal 4 2 3 6 2 3" xfId="2565" xr:uid="{00000000-0005-0000-0000-00009D090000}"/>
    <cellStyle name="Normal 4 2 3 6 3" xfId="1812" xr:uid="{00000000-0005-0000-0000-00009E090000}"/>
    <cellStyle name="Normal 4 2 3 6 3 2" xfId="3317" xr:uid="{00000000-0005-0000-0000-00009F090000}"/>
    <cellStyle name="Normal 4 2 3 6 4" xfId="2564" xr:uid="{00000000-0005-0000-0000-0000A0090000}"/>
    <cellStyle name="Normal 4 2 3 7" xfId="714" xr:uid="{00000000-0005-0000-0000-0000A1090000}"/>
    <cellStyle name="Normal 4 2 3 7 2" xfId="1814" xr:uid="{00000000-0005-0000-0000-0000A2090000}"/>
    <cellStyle name="Normal 4 2 3 7 2 2" xfId="3319" xr:uid="{00000000-0005-0000-0000-0000A3090000}"/>
    <cellStyle name="Normal 4 2 3 7 3" xfId="2566" xr:uid="{00000000-0005-0000-0000-0000A4090000}"/>
    <cellStyle name="Normal 4 2 3 8" xfId="715" xr:uid="{00000000-0005-0000-0000-0000A5090000}"/>
    <cellStyle name="Normal 4 2 3 8 2" xfId="1815" xr:uid="{00000000-0005-0000-0000-0000A6090000}"/>
    <cellStyle name="Normal 4 2 3 8 2 2" xfId="3320" xr:uid="{00000000-0005-0000-0000-0000A7090000}"/>
    <cellStyle name="Normal 4 2 3 8 3" xfId="2567" xr:uid="{00000000-0005-0000-0000-0000A8090000}"/>
    <cellStyle name="Normal 4 2 3 9" xfId="1778" xr:uid="{00000000-0005-0000-0000-0000A9090000}"/>
    <cellStyle name="Normal 4 2 3 9 2" xfId="3283" xr:uid="{00000000-0005-0000-0000-0000AA090000}"/>
    <cellStyle name="Normal 4 2 3_AB Group Basel III" xfId="716" xr:uid="{00000000-0005-0000-0000-0000AB090000}"/>
    <cellStyle name="Normal 4 2 4" xfId="717" xr:uid="{00000000-0005-0000-0000-0000AC090000}"/>
    <cellStyle name="Normal 4 2 4 2" xfId="718" xr:uid="{00000000-0005-0000-0000-0000AD090000}"/>
    <cellStyle name="Normal 4 2 4 2 2" xfId="719" xr:uid="{00000000-0005-0000-0000-0000AE090000}"/>
    <cellStyle name="Normal 4 2 4 2 2 2" xfId="720" xr:uid="{00000000-0005-0000-0000-0000AF090000}"/>
    <cellStyle name="Normal 4 2 4 2 2 2 2" xfId="1819" xr:uid="{00000000-0005-0000-0000-0000B0090000}"/>
    <cellStyle name="Normal 4 2 4 2 2 2 2 2" xfId="3324" xr:uid="{00000000-0005-0000-0000-0000B1090000}"/>
    <cellStyle name="Normal 4 2 4 2 2 2 3" xfId="2571" xr:uid="{00000000-0005-0000-0000-0000B2090000}"/>
    <cellStyle name="Normal 4 2 4 2 2 3" xfId="1818" xr:uid="{00000000-0005-0000-0000-0000B3090000}"/>
    <cellStyle name="Normal 4 2 4 2 2 3 2" xfId="3323" xr:uid="{00000000-0005-0000-0000-0000B4090000}"/>
    <cellStyle name="Normal 4 2 4 2 2 4" xfId="2570" xr:uid="{00000000-0005-0000-0000-0000B5090000}"/>
    <cellStyle name="Normal 4 2 4 2 3" xfId="721" xr:uid="{00000000-0005-0000-0000-0000B6090000}"/>
    <cellStyle name="Normal 4 2 4 2 3 2" xfId="722" xr:uid="{00000000-0005-0000-0000-0000B7090000}"/>
    <cellStyle name="Normal 4 2 4 2 3 2 2" xfId="1821" xr:uid="{00000000-0005-0000-0000-0000B8090000}"/>
    <cellStyle name="Normal 4 2 4 2 3 2 2 2" xfId="3326" xr:uid="{00000000-0005-0000-0000-0000B9090000}"/>
    <cellStyle name="Normal 4 2 4 2 3 2 3" xfId="2573" xr:uid="{00000000-0005-0000-0000-0000BA090000}"/>
    <cellStyle name="Normal 4 2 4 2 3 3" xfId="1820" xr:uid="{00000000-0005-0000-0000-0000BB090000}"/>
    <cellStyle name="Normal 4 2 4 2 3 3 2" xfId="3325" xr:uid="{00000000-0005-0000-0000-0000BC090000}"/>
    <cellStyle name="Normal 4 2 4 2 3 4" xfId="2572" xr:uid="{00000000-0005-0000-0000-0000BD090000}"/>
    <cellStyle name="Normal 4 2 4 2 4" xfId="723" xr:uid="{00000000-0005-0000-0000-0000BE090000}"/>
    <cellStyle name="Normal 4 2 4 2 4 2" xfId="1822" xr:uid="{00000000-0005-0000-0000-0000BF090000}"/>
    <cellStyle name="Normal 4 2 4 2 4 2 2" xfId="3327" xr:uid="{00000000-0005-0000-0000-0000C0090000}"/>
    <cellStyle name="Normal 4 2 4 2 4 3" xfId="2574" xr:uid="{00000000-0005-0000-0000-0000C1090000}"/>
    <cellStyle name="Normal 4 2 4 2 5" xfId="1817" xr:uid="{00000000-0005-0000-0000-0000C2090000}"/>
    <cellStyle name="Normal 4 2 4 2 5 2" xfId="3322" xr:uid="{00000000-0005-0000-0000-0000C3090000}"/>
    <cellStyle name="Normal 4 2 4 2 6" xfId="2569" xr:uid="{00000000-0005-0000-0000-0000C4090000}"/>
    <cellStyle name="Normal 4 2 4 2_AB Group Basel III" xfId="724" xr:uid="{00000000-0005-0000-0000-0000C5090000}"/>
    <cellStyle name="Normal 4 2 4 3" xfId="725" xr:uid="{00000000-0005-0000-0000-0000C6090000}"/>
    <cellStyle name="Normal 4 2 4 3 2" xfId="726" xr:uid="{00000000-0005-0000-0000-0000C7090000}"/>
    <cellStyle name="Normal 4 2 4 3 2 2" xfId="727" xr:uid="{00000000-0005-0000-0000-0000C8090000}"/>
    <cellStyle name="Normal 4 2 4 3 2 2 2" xfId="1825" xr:uid="{00000000-0005-0000-0000-0000C9090000}"/>
    <cellStyle name="Normal 4 2 4 3 2 2 2 2" xfId="3330" xr:uid="{00000000-0005-0000-0000-0000CA090000}"/>
    <cellStyle name="Normal 4 2 4 3 2 2 3" xfId="2577" xr:uid="{00000000-0005-0000-0000-0000CB090000}"/>
    <cellStyle name="Normal 4 2 4 3 2 3" xfId="1824" xr:uid="{00000000-0005-0000-0000-0000CC090000}"/>
    <cellStyle name="Normal 4 2 4 3 2 3 2" xfId="3329" xr:uid="{00000000-0005-0000-0000-0000CD090000}"/>
    <cellStyle name="Normal 4 2 4 3 2 4" xfId="2576" xr:uid="{00000000-0005-0000-0000-0000CE090000}"/>
    <cellStyle name="Normal 4 2 4 3 3" xfId="728" xr:uid="{00000000-0005-0000-0000-0000CF090000}"/>
    <cellStyle name="Normal 4 2 4 3 3 2" xfId="729" xr:uid="{00000000-0005-0000-0000-0000D0090000}"/>
    <cellStyle name="Normal 4 2 4 3 3 2 2" xfId="1827" xr:uid="{00000000-0005-0000-0000-0000D1090000}"/>
    <cellStyle name="Normal 4 2 4 3 3 2 2 2" xfId="3332" xr:uid="{00000000-0005-0000-0000-0000D2090000}"/>
    <cellStyle name="Normal 4 2 4 3 3 2 3" xfId="2579" xr:uid="{00000000-0005-0000-0000-0000D3090000}"/>
    <cellStyle name="Normal 4 2 4 3 3 3" xfId="1826" xr:uid="{00000000-0005-0000-0000-0000D4090000}"/>
    <cellStyle name="Normal 4 2 4 3 3 3 2" xfId="3331" xr:uid="{00000000-0005-0000-0000-0000D5090000}"/>
    <cellStyle name="Normal 4 2 4 3 3 4" xfId="2578" xr:uid="{00000000-0005-0000-0000-0000D6090000}"/>
    <cellStyle name="Normal 4 2 4 3 4" xfId="730" xr:uid="{00000000-0005-0000-0000-0000D7090000}"/>
    <cellStyle name="Normal 4 2 4 3 4 2" xfId="1828" xr:uid="{00000000-0005-0000-0000-0000D8090000}"/>
    <cellStyle name="Normal 4 2 4 3 4 2 2" xfId="3333" xr:uid="{00000000-0005-0000-0000-0000D9090000}"/>
    <cellStyle name="Normal 4 2 4 3 4 3" xfId="2580" xr:uid="{00000000-0005-0000-0000-0000DA090000}"/>
    <cellStyle name="Normal 4 2 4 3 5" xfId="1823" xr:uid="{00000000-0005-0000-0000-0000DB090000}"/>
    <cellStyle name="Normal 4 2 4 3 5 2" xfId="3328" xr:uid="{00000000-0005-0000-0000-0000DC090000}"/>
    <cellStyle name="Normal 4 2 4 3 6" xfId="2575" xr:uid="{00000000-0005-0000-0000-0000DD090000}"/>
    <cellStyle name="Normal 4 2 4 3_AB Group Basel III" xfId="731" xr:uid="{00000000-0005-0000-0000-0000DE090000}"/>
    <cellStyle name="Normal 4 2 4 4" xfId="732" xr:uid="{00000000-0005-0000-0000-0000DF090000}"/>
    <cellStyle name="Normal 4 2 4 4 2" xfId="733" xr:uid="{00000000-0005-0000-0000-0000E0090000}"/>
    <cellStyle name="Normal 4 2 4 4 2 2" xfId="1830" xr:uid="{00000000-0005-0000-0000-0000E1090000}"/>
    <cellStyle name="Normal 4 2 4 4 2 2 2" xfId="3335" xr:uid="{00000000-0005-0000-0000-0000E2090000}"/>
    <cellStyle name="Normal 4 2 4 4 2 3" xfId="2582" xr:uid="{00000000-0005-0000-0000-0000E3090000}"/>
    <cellStyle name="Normal 4 2 4 4 3" xfId="1829" xr:uid="{00000000-0005-0000-0000-0000E4090000}"/>
    <cellStyle name="Normal 4 2 4 4 3 2" xfId="3334" xr:uid="{00000000-0005-0000-0000-0000E5090000}"/>
    <cellStyle name="Normal 4 2 4 4 4" xfId="2581" xr:uid="{00000000-0005-0000-0000-0000E6090000}"/>
    <cellStyle name="Normal 4 2 4 5" xfId="734" xr:uid="{00000000-0005-0000-0000-0000E7090000}"/>
    <cellStyle name="Normal 4 2 4 5 2" xfId="735" xr:uid="{00000000-0005-0000-0000-0000E8090000}"/>
    <cellStyle name="Normal 4 2 4 5 2 2" xfId="1832" xr:uid="{00000000-0005-0000-0000-0000E9090000}"/>
    <cellStyle name="Normal 4 2 4 5 2 2 2" xfId="3337" xr:uid="{00000000-0005-0000-0000-0000EA090000}"/>
    <cellStyle name="Normal 4 2 4 5 2 3" xfId="2584" xr:uid="{00000000-0005-0000-0000-0000EB090000}"/>
    <cellStyle name="Normal 4 2 4 5 3" xfId="1831" xr:uid="{00000000-0005-0000-0000-0000EC090000}"/>
    <cellStyle name="Normal 4 2 4 5 3 2" xfId="3336" xr:uid="{00000000-0005-0000-0000-0000ED090000}"/>
    <cellStyle name="Normal 4 2 4 5 4" xfId="2583" xr:uid="{00000000-0005-0000-0000-0000EE090000}"/>
    <cellStyle name="Normal 4 2 4 6" xfId="736" xr:uid="{00000000-0005-0000-0000-0000EF090000}"/>
    <cellStyle name="Normal 4 2 4 6 2" xfId="1833" xr:uid="{00000000-0005-0000-0000-0000F0090000}"/>
    <cellStyle name="Normal 4 2 4 6 2 2" xfId="3338" xr:uid="{00000000-0005-0000-0000-0000F1090000}"/>
    <cellStyle name="Normal 4 2 4 6 3" xfId="2585" xr:uid="{00000000-0005-0000-0000-0000F2090000}"/>
    <cellStyle name="Normal 4 2 4 7" xfId="737" xr:uid="{00000000-0005-0000-0000-0000F3090000}"/>
    <cellStyle name="Normal 4 2 4 7 2" xfId="1834" xr:uid="{00000000-0005-0000-0000-0000F4090000}"/>
    <cellStyle name="Normal 4 2 4 7 2 2" xfId="3339" xr:uid="{00000000-0005-0000-0000-0000F5090000}"/>
    <cellStyle name="Normal 4 2 4 7 3" xfId="2586" xr:uid="{00000000-0005-0000-0000-0000F6090000}"/>
    <cellStyle name="Normal 4 2 4 8" xfId="1816" xr:uid="{00000000-0005-0000-0000-0000F7090000}"/>
    <cellStyle name="Normal 4 2 4 8 2" xfId="3321" xr:uid="{00000000-0005-0000-0000-0000F8090000}"/>
    <cellStyle name="Normal 4 2 4 9" xfId="2568" xr:uid="{00000000-0005-0000-0000-0000F9090000}"/>
    <cellStyle name="Normal 4 2 4_AB Group Basel III" xfId="738" xr:uid="{00000000-0005-0000-0000-0000FA090000}"/>
    <cellStyle name="Normal 4 2 5" xfId="739" xr:uid="{00000000-0005-0000-0000-0000FB090000}"/>
    <cellStyle name="Normal 4 2 5 2" xfId="740" xr:uid="{00000000-0005-0000-0000-0000FC090000}"/>
    <cellStyle name="Normal 4 2 5 2 2" xfId="741" xr:uid="{00000000-0005-0000-0000-0000FD090000}"/>
    <cellStyle name="Normal 4 2 5 2 2 2" xfId="1837" xr:uid="{00000000-0005-0000-0000-0000FE090000}"/>
    <cellStyle name="Normal 4 2 5 2 2 2 2" xfId="3342" xr:uid="{00000000-0005-0000-0000-0000FF090000}"/>
    <cellStyle name="Normal 4 2 5 2 2 3" xfId="2589" xr:uid="{00000000-0005-0000-0000-0000000A0000}"/>
    <cellStyle name="Normal 4 2 5 2 3" xfId="1836" xr:uid="{00000000-0005-0000-0000-0000010A0000}"/>
    <cellStyle name="Normal 4 2 5 2 3 2" xfId="3341" xr:uid="{00000000-0005-0000-0000-0000020A0000}"/>
    <cellStyle name="Normal 4 2 5 2 4" xfId="2588" xr:uid="{00000000-0005-0000-0000-0000030A0000}"/>
    <cellStyle name="Normal 4 2 5 3" xfId="742" xr:uid="{00000000-0005-0000-0000-0000040A0000}"/>
    <cellStyle name="Normal 4 2 5 3 2" xfId="743" xr:uid="{00000000-0005-0000-0000-0000050A0000}"/>
    <cellStyle name="Normal 4 2 5 3 2 2" xfId="1839" xr:uid="{00000000-0005-0000-0000-0000060A0000}"/>
    <cellStyle name="Normal 4 2 5 3 2 2 2" xfId="3344" xr:uid="{00000000-0005-0000-0000-0000070A0000}"/>
    <cellStyle name="Normal 4 2 5 3 2 3" xfId="2591" xr:uid="{00000000-0005-0000-0000-0000080A0000}"/>
    <cellStyle name="Normal 4 2 5 3 3" xfId="1838" xr:uid="{00000000-0005-0000-0000-0000090A0000}"/>
    <cellStyle name="Normal 4 2 5 3 3 2" xfId="3343" xr:uid="{00000000-0005-0000-0000-00000A0A0000}"/>
    <cellStyle name="Normal 4 2 5 3 4" xfId="2590" xr:uid="{00000000-0005-0000-0000-00000B0A0000}"/>
    <cellStyle name="Normal 4 2 5 4" xfId="744" xr:uid="{00000000-0005-0000-0000-00000C0A0000}"/>
    <cellStyle name="Normal 4 2 5 4 2" xfId="1840" xr:uid="{00000000-0005-0000-0000-00000D0A0000}"/>
    <cellStyle name="Normal 4 2 5 4 2 2" xfId="3345" xr:uid="{00000000-0005-0000-0000-00000E0A0000}"/>
    <cellStyle name="Normal 4 2 5 4 3" xfId="2592" xr:uid="{00000000-0005-0000-0000-00000F0A0000}"/>
    <cellStyle name="Normal 4 2 5 5" xfId="1835" xr:uid="{00000000-0005-0000-0000-0000100A0000}"/>
    <cellStyle name="Normal 4 2 5 5 2" xfId="3340" xr:uid="{00000000-0005-0000-0000-0000110A0000}"/>
    <cellStyle name="Normal 4 2 5 6" xfId="2587" xr:uid="{00000000-0005-0000-0000-0000120A0000}"/>
    <cellStyle name="Normal 4 2 5_AB Group Basel III" xfId="745" xr:uid="{00000000-0005-0000-0000-0000130A0000}"/>
    <cellStyle name="Normal 4 2 6" xfId="746" xr:uid="{00000000-0005-0000-0000-0000140A0000}"/>
    <cellStyle name="Normal 4 2 6 2" xfId="747" xr:uid="{00000000-0005-0000-0000-0000150A0000}"/>
    <cellStyle name="Normal 4 2 6 2 2" xfId="748" xr:uid="{00000000-0005-0000-0000-0000160A0000}"/>
    <cellStyle name="Normal 4 2 6 2 2 2" xfId="1843" xr:uid="{00000000-0005-0000-0000-0000170A0000}"/>
    <cellStyle name="Normal 4 2 6 2 2 2 2" xfId="3348" xr:uid="{00000000-0005-0000-0000-0000180A0000}"/>
    <cellStyle name="Normal 4 2 6 2 2 3" xfId="2595" xr:uid="{00000000-0005-0000-0000-0000190A0000}"/>
    <cellStyle name="Normal 4 2 6 2 3" xfId="1842" xr:uid="{00000000-0005-0000-0000-00001A0A0000}"/>
    <cellStyle name="Normal 4 2 6 2 3 2" xfId="3347" xr:uid="{00000000-0005-0000-0000-00001B0A0000}"/>
    <cellStyle name="Normal 4 2 6 2 4" xfId="2594" xr:uid="{00000000-0005-0000-0000-00001C0A0000}"/>
    <cellStyle name="Normal 4 2 6 3" xfId="749" xr:uid="{00000000-0005-0000-0000-00001D0A0000}"/>
    <cellStyle name="Normal 4 2 6 3 2" xfId="750" xr:uid="{00000000-0005-0000-0000-00001E0A0000}"/>
    <cellStyle name="Normal 4 2 6 3 2 2" xfId="1845" xr:uid="{00000000-0005-0000-0000-00001F0A0000}"/>
    <cellStyle name="Normal 4 2 6 3 2 2 2" xfId="3350" xr:uid="{00000000-0005-0000-0000-0000200A0000}"/>
    <cellStyle name="Normal 4 2 6 3 2 3" xfId="2597" xr:uid="{00000000-0005-0000-0000-0000210A0000}"/>
    <cellStyle name="Normal 4 2 6 3 3" xfId="1844" xr:uid="{00000000-0005-0000-0000-0000220A0000}"/>
    <cellStyle name="Normal 4 2 6 3 3 2" xfId="3349" xr:uid="{00000000-0005-0000-0000-0000230A0000}"/>
    <cellStyle name="Normal 4 2 6 3 4" xfId="2596" xr:uid="{00000000-0005-0000-0000-0000240A0000}"/>
    <cellStyle name="Normal 4 2 6 4" xfId="751" xr:uid="{00000000-0005-0000-0000-0000250A0000}"/>
    <cellStyle name="Normal 4 2 6 4 2" xfId="1846" xr:uid="{00000000-0005-0000-0000-0000260A0000}"/>
    <cellStyle name="Normal 4 2 6 4 2 2" xfId="3351" xr:uid="{00000000-0005-0000-0000-0000270A0000}"/>
    <cellStyle name="Normal 4 2 6 4 3" xfId="2598" xr:uid="{00000000-0005-0000-0000-0000280A0000}"/>
    <cellStyle name="Normal 4 2 6 5" xfId="1841" xr:uid="{00000000-0005-0000-0000-0000290A0000}"/>
    <cellStyle name="Normal 4 2 6 5 2" xfId="3346" xr:uid="{00000000-0005-0000-0000-00002A0A0000}"/>
    <cellStyle name="Normal 4 2 6 6" xfId="2593" xr:uid="{00000000-0005-0000-0000-00002B0A0000}"/>
    <cellStyle name="Normal 4 2 6_AB Group Basel III" xfId="752" xr:uid="{00000000-0005-0000-0000-00002C0A0000}"/>
    <cellStyle name="Normal 4 2 7" xfId="753" xr:uid="{00000000-0005-0000-0000-00002D0A0000}"/>
    <cellStyle name="Normal 4 2 7 2" xfId="754" xr:uid="{00000000-0005-0000-0000-00002E0A0000}"/>
    <cellStyle name="Normal 4 2 7 2 2" xfId="1848" xr:uid="{00000000-0005-0000-0000-00002F0A0000}"/>
    <cellStyle name="Normal 4 2 7 2 2 2" xfId="3353" xr:uid="{00000000-0005-0000-0000-0000300A0000}"/>
    <cellStyle name="Normal 4 2 7 2 3" xfId="2600" xr:uid="{00000000-0005-0000-0000-0000310A0000}"/>
    <cellStyle name="Normal 4 2 7 3" xfId="1847" xr:uid="{00000000-0005-0000-0000-0000320A0000}"/>
    <cellStyle name="Normal 4 2 7 3 2" xfId="3352" xr:uid="{00000000-0005-0000-0000-0000330A0000}"/>
    <cellStyle name="Normal 4 2 7 4" xfId="2599" xr:uid="{00000000-0005-0000-0000-0000340A0000}"/>
    <cellStyle name="Normal 4 2 8" xfId="755" xr:uid="{00000000-0005-0000-0000-0000350A0000}"/>
    <cellStyle name="Normal 4 2 8 2" xfId="756" xr:uid="{00000000-0005-0000-0000-0000360A0000}"/>
    <cellStyle name="Normal 4 2 8 2 2" xfId="1850" xr:uid="{00000000-0005-0000-0000-0000370A0000}"/>
    <cellStyle name="Normal 4 2 8 2 2 2" xfId="3355" xr:uid="{00000000-0005-0000-0000-0000380A0000}"/>
    <cellStyle name="Normal 4 2 8 2 3" xfId="2602" xr:uid="{00000000-0005-0000-0000-0000390A0000}"/>
    <cellStyle name="Normal 4 2 8 3" xfId="1849" xr:uid="{00000000-0005-0000-0000-00003A0A0000}"/>
    <cellStyle name="Normal 4 2 8 3 2" xfId="3354" xr:uid="{00000000-0005-0000-0000-00003B0A0000}"/>
    <cellStyle name="Normal 4 2 8 4" xfId="2601" xr:uid="{00000000-0005-0000-0000-00003C0A0000}"/>
    <cellStyle name="Normal 4 2 9" xfId="757" xr:uid="{00000000-0005-0000-0000-00003D0A0000}"/>
    <cellStyle name="Normal 4 2 9 2" xfId="1851" xr:uid="{00000000-0005-0000-0000-00003E0A0000}"/>
    <cellStyle name="Normal 4 2 9 2 2" xfId="3356" xr:uid="{00000000-0005-0000-0000-00003F0A0000}"/>
    <cellStyle name="Normal 4 2 9 3" xfId="2603" xr:uid="{00000000-0005-0000-0000-0000400A0000}"/>
    <cellStyle name="Normal 4 2_AB Group Basel III" xfId="758" xr:uid="{00000000-0005-0000-0000-0000410A0000}"/>
    <cellStyle name="Normal 4 3" xfId="759" xr:uid="{00000000-0005-0000-0000-0000420A0000}"/>
    <cellStyle name="Normal 4 3 10" xfId="2604" xr:uid="{00000000-0005-0000-0000-0000430A0000}"/>
    <cellStyle name="Normal 4 3 2" xfId="760" xr:uid="{00000000-0005-0000-0000-0000440A0000}"/>
    <cellStyle name="Normal 4 3 2 2" xfId="761" xr:uid="{00000000-0005-0000-0000-0000450A0000}"/>
    <cellStyle name="Normal 4 3 2 2 2" xfId="762" xr:uid="{00000000-0005-0000-0000-0000460A0000}"/>
    <cellStyle name="Normal 4 3 2 2 2 2" xfId="763" xr:uid="{00000000-0005-0000-0000-0000470A0000}"/>
    <cellStyle name="Normal 4 3 2 2 2 2 2" xfId="1856" xr:uid="{00000000-0005-0000-0000-0000480A0000}"/>
    <cellStyle name="Normal 4 3 2 2 2 2 2 2" xfId="3361" xr:uid="{00000000-0005-0000-0000-0000490A0000}"/>
    <cellStyle name="Normal 4 3 2 2 2 2 3" xfId="2608" xr:uid="{00000000-0005-0000-0000-00004A0A0000}"/>
    <cellStyle name="Normal 4 3 2 2 2 3" xfId="1855" xr:uid="{00000000-0005-0000-0000-00004B0A0000}"/>
    <cellStyle name="Normal 4 3 2 2 2 3 2" xfId="3360" xr:uid="{00000000-0005-0000-0000-00004C0A0000}"/>
    <cellStyle name="Normal 4 3 2 2 2 4" xfId="2607" xr:uid="{00000000-0005-0000-0000-00004D0A0000}"/>
    <cellStyle name="Normal 4 3 2 2 3" xfId="764" xr:uid="{00000000-0005-0000-0000-00004E0A0000}"/>
    <cellStyle name="Normal 4 3 2 2 3 2" xfId="765" xr:uid="{00000000-0005-0000-0000-00004F0A0000}"/>
    <cellStyle name="Normal 4 3 2 2 3 2 2" xfId="1858" xr:uid="{00000000-0005-0000-0000-0000500A0000}"/>
    <cellStyle name="Normal 4 3 2 2 3 2 2 2" xfId="3363" xr:uid="{00000000-0005-0000-0000-0000510A0000}"/>
    <cellStyle name="Normal 4 3 2 2 3 2 3" xfId="2610" xr:uid="{00000000-0005-0000-0000-0000520A0000}"/>
    <cellStyle name="Normal 4 3 2 2 3 3" xfId="1857" xr:uid="{00000000-0005-0000-0000-0000530A0000}"/>
    <cellStyle name="Normal 4 3 2 2 3 3 2" xfId="3362" xr:uid="{00000000-0005-0000-0000-0000540A0000}"/>
    <cellStyle name="Normal 4 3 2 2 3 4" xfId="2609" xr:uid="{00000000-0005-0000-0000-0000550A0000}"/>
    <cellStyle name="Normal 4 3 2 2 4" xfId="766" xr:uid="{00000000-0005-0000-0000-0000560A0000}"/>
    <cellStyle name="Normal 4 3 2 2 4 2" xfId="1859" xr:uid="{00000000-0005-0000-0000-0000570A0000}"/>
    <cellStyle name="Normal 4 3 2 2 4 2 2" xfId="3364" xr:uid="{00000000-0005-0000-0000-0000580A0000}"/>
    <cellStyle name="Normal 4 3 2 2 4 3" xfId="2611" xr:uid="{00000000-0005-0000-0000-0000590A0000}"/>
    <cellStyle name="Normal 4 3 2 2 5" xfId="1854" xr:uid="{00000000-0005-0000-0000-00005A0A0000}"/>
    <cellStyle name="Normal 4 3 2 2 5 2" xfId="3359" xr:uid="{00000000-0005-0000-0000-00005B0A0000}"/>
    <cellStyle name="Normal 4 3 2 2 6" xfId="2606" xr:uid="{00000000-0005-0000-0000-00005C0A0000}"/>
    <cellStyle name="Normal 4 3 2 2_AB Group Basel III" xfId="767" xr:uid="{00000000-0005-0000-0000-00005D0A0000}"/>
    <cellStyle name="Normal 4 3 2 3" xfId="768" xr:uid="{00000000-0005-0000-0000-00005E0A0000}"/>
    <cellStyle name="Normal 4 3 2 3 2" xfId="769" xr:uid="{00000000-0005-0000-0000-00005F0A0000}"/>
    <cellStyle name="Normal 4 3 2 3 2 2" xfId="770" xr:uid="{00000000-0005-0000-0000-0000600A0000}"/>
    <cellStyle name="Normal 4 3 2 3 2 2 2" xfId="1862" xr:uid="{00000000-0005-0000-0000-0000610A0000}"/>
    <cellStyle name="Normal 4 3 2 3 2 2 2 2" xfId="3367" xr:uid="{00000000-0005-0000-0000-0000620A0000}"/>
    <cellStyle name="Normal 4 3 2 3 2 2 3" xfId="2614" xr:uid="{00000000-0005-0000-0000-0000630A0000}"/>
    <cellStyle name="Normal 4 3 2 3 2 3" xfId="1861" xr:uid="{00000000-0005-0000-0000-0000640A0000}"/>
    <cellStyle name="Normal 4 3 2 3 2 3 2" xfId="3366" xr:uid="{00000000-0005-0000-0000-0000650A0000}"/>
    <cellStyle name="Normal 4 3 2 3 2 4" xfId="2613" xr:uid="{00000000-0005-0000-0000-0000660A0000}"/>
    <cellStyle name="Normal 4 3 2 3 3" xfId="771" xr:uid="{00000000-0005-0000-0000-0000670A0000}"/>
    <cellStyle name="Normal 4 3 2 3 3 2" xfId="772" xr:uid="{00000000-0005-0000-0000-0000680A0000}"/>
    <cellStyle name="Normal 4 3 2 3 3 2 2" xfId="1864" xr:uid="{00000000-0005-0000-0000-0000690A0000}"/>
    <cellStyle name="Normal 4 3 2 3 3 2 2 2" xfId="3369" xr:uid="{00000000-0005-0000-0000-00006A0A0000}"/>
    <cellStyle name="Normal 4 3 2 3 3 2 3" xfId="2616" xr:uid="{00000000-0005-0000-0000-00006B0A0000}"/>
    <cellStyle name="Normal 4 3 2 3 3 3" xfId="1863" xr:uid="{00000000-0005-0000-0000-00006C0A0000}"/>
    <cellStyle name="Normal 4 3 2 3 3 3 2" xfId="3368" xr:uid="{00000000-0005-0000-0000-00006D0A0000}"/>
    <cellStyle name="Normal 4 3 2 3 3 4" xfId="2615" xr:uid="{00000000-0005-0000-0000-00006E0A0000}"/>
    <cellStyle name="Normal 4 3 2 3 4" xfId="773" xr:uid="{00000000-0005-0000-0000-00006F0A0000}"/>
    <cellStyle name="Normal 4 3 2 3 4 2" xfId="1865" xr:uid="{00000000-0005-0000-0000-0000700A0000}"/>
    <cellStyle name="Normal 4 3 2 3 4 2 2" xfId="3370" xr:uid="{00000000-0005-0000-0000-0000710A0000}"/>
    <cellStyle name="Normal 4 3 2 3 4 3" xfId="2617" xr:uid="{00000000-0005-0000-0000-0000720A0000}"/>
    <cellStyle name="Normal 4 3 2 3 5" xfId="1860" xr:uid="{00000000-0005-0000-0000-0000730A0000}"/>
    <cellStyle name="Normal 4 3 2 3 5 2" xfId="3365" xr:uid="{00000000-0005-0000-0000-0000740A0000}"/>
    <cellStyle name="Normal 4 3 2 3 6" xfId="2612" xr:uid="{00000000-0005-0000-0000-0000750A0000}"/>
    <cellStyle name="Normal 4 3 2 3_AB Group Basel III" xfId="774" xr:uid="{00000000-0005-0000-0000-0000760A0000}"/>
    <cellStyle name="Normal 4 3 2 4" xfId="775" xr:uid="{00000000-0005-0000-0000-0000770A0000}"/>
    <cellStyle name="Normal 4 3 2 4 2" xfId="776" xr:uid="{00000000-0005-0000-0000-0000780A0000}"/>
    <cellStyle name="Normal 4 3 2 4 2 2" xfId="1867" xr:uid="{00000000-0005-0000-0000-0000790A0000}"/>
    <cellStyle name="Normal 4 3 2 4 2 2 2" xfId="3372" xr:uid="{00000000-0005-0000-0000-00007A0A0000}"/>
    <cellStyle name="Normal 4 3 2 4 2 3" xfId="2619" xr:uid="{00000000-0005-0000-0000-00007B0A0000}"/>
    <cellStyle name="Normal 4 3 2 4 3" xfId="1866" xr:uid="{00000000-0005-0000-0000-00007C0A0000}"/>
    <cellStyle name="Normal 4 3 2 4 3 2" xfId="3371" xr:uid="{00000000-0005-0000-0000-00007D0A0000}"/>
    <cellStyle name="Normal 4 3 2 4 4" xfId="2618" xr:uid="{00000000-0005-0000-0000-00007E0A0000}"/>
    <cellStyle name="Normal 4 3 2 5" xfId="777" xr:uid="{00000000-0005-0000-0000-00007F0A0000}"/>
    <cellStyle name="Normal 4 3 2 5 2" xfId="778" xr:uid="{00000000-0005-0000-0000-0000800A0000}"/>
    <cellStyle name="Normal 4 3 2 5 2 2" xfId="1869" xr:uid="{00000000-0005-0000-0000-0000810A0000}"/>
    <cellStyle name="Normal 4 3 2 5 2 2 2" xfId="3374" xr:uid="{00000000-0005-0000-0000-0000820A0000}"/>
    <cellStyle name="Normal 4 3 2 5 2 3" xfId="2621" xr:uid="{00000000-0005-0000-0000-0000830A0000}"/>
    <cellStyle name="Normal 4 3 2 5 3" xfId="1868" xr:uid="{00000000-0005-0000-0000-0000840A0000}"/>
    <cellStyle name="Normal 4 3 2 5 3 2" xfId="3373" xr:uid="{00000000-0005-0000-0000-0000850A0000}"/>
    <cellStyle name="Normal 4 3 2 5 4" xfId="2620" xr:uid="{00000000-0005-0000-0000-0000860A0000}"/>
    <cellStyle name="Normal 4 3 2 6" xfId="779" xr:uid="{00000000-0005-0000-0000-0000870A0000}"/>
    <cellStyle name="Normal 4 3 2 6 2" xfId="1870" xr:uid="{00000000-0005-0000-0000-0000880A0000}"/>
    <cellStyle name="Normal 4 3 2 6 2 2" xfId="3375" xr:uid="{00000000-0005-0000-0000-0000890A0000}"/>
    <cellStyle name="Normal 4 3 2 6 3" xfId="2622" xr:uid="{00000000-0005-0000-0000-00008A0A0000}"/>
    <cellStyle name="Normal 4 3 2 7" xfId="780" xr:uid="{00000000-0005-0000-0000-00008B0A0000}"/>
    <cellStyle name="Normal 4 3 2 7 2" xfId="1871" xr:uid="{00000000-0005-0000-0000-00008C0A0000}"/>
    <cellStyle name="Normal 4 3 2 7 2 2" xfId="3376" xr:uid="{00000000-0005-0000-0000-00008D0A0000}"/>
    <cellStyle name="Normal 4 3 2 7 3" xfId="2623" xr:uid="{00000000-0005-0000-0000-00008E0A0000}"/>
    <cellStyle name="Normal 4 3 2 8" xfId="1853" xr:uid="{00000000-0005-0000-0000-00008F0A0000}"/>
    <cellStyle name="Normal 4 3 2 8 2" xfId="3358" xr:uid="{00000000-0005-0000-0000-0000900A0000}"/>
    <cellStyle name="Normal 4 3 2 9" xfId="2605" xr:uid="{00000000-0005-0000-0000-0000910A0000}"/>
    <cellStyle name="Normal 4 3 2_AB Group Basel III" xfId="781" xr:uid="{00000000-0005-0000-0000-0000920A0000}"/>
    <cellStyle name="Normal 4 3 3" xfId="782" xr:uid="{00000000-0005-0000-0000-0000930A0000}"/>
    <cellStyle name="Normal 4 3 3 2" xfId="783" xr:uid="{00000000-0005-0000-0000-0000940A0000}"/>
    <cellStyle name="Normal 4 3 3 2 2" xfId="784" xr:uid="{00000000-0005-0000-0000-0000950A0000}"/>
    <cellStyle name="Normal 4 3 3 2 2 2" xfId="1874" xr:uid="{00000000-0005-0000-0000-0000960A0000}"/>
    <cellStyle name="Normal 4 3 3 2 2 2 2" xfId="3379" xr:uid="{00000000-0005-0000-0000-0000970A0000}"/>
    <cellStyle name="Normal 4 3 3 2 2 3" xfId="2626" xr:uid="{00000000-0005-0000-0000-0000980A0000}"/>
    <cellStyle name="Normal 4 3 3 2 3" xfId="1873" xr:uid="{00000000-0005-0000-0000-0000990A0000}"/>
    <cellStyle name="Normal 4 3 3 2 3 2" xfId="3378" xr:uid="{00000000-0005-0000-0000-00009A0A0000}"/>
    <cellStyle name="Normal 4 3 3 2 4" xfId="2625" xr:uid="{00000000-0005-0000-0000-00009B0A0000}"/>
    <cellStyle name="Normal 4 3 3 3" xfId="785" xr:uid="{00000000-0005-0000-0000-00009C0A0000}"/>
    <cellStyle name="Normal 4 3 3 3 2" xfId="786" xr:uid="{00000000-0005-0000-0000-00009D0A0000}"/>
    <cellStyle name="Normal 4 3 3 3 2 2" xfId="1876" xr:uid="{00000000-0005-0000-0000-00009E0A0000}"/>
    <cellStyle name="Normal 4 3 3 3 2 2 2" xfId="3381" xr:uid="{00000000-0005-0000-0000-00009F0A0000}"/>
    <cellStyle name="Normal 4 3 3 3 2 3" xfId="2628" xr:uid="{00000000-0005-0000-0000-0000A00A0000}"/>
    <cellStyle name="Normal 4 3 3 3 3" xfId="1875" xr:uid="{00000000-0005-0000-0000-0000A10A0000}"/>
    <cellStyle name="Normal 4 3 3 3 3 2" xfId="3380" xr:uid="{00000000-0005-0000-0000-0000A20A0000}"/>
    <cellStyle name="Normal 4 3 3 3 4" xfId="2627" xr:uid="{00000000-0005-0000-0000-0000A30A0000}"/>
    <cellStyle name="Normal 4 3 3 4" xfId="787" xr:uid="{00000000-0005-0000-0000-0000A40A0000}"/>
    <cellStyle name="Normal 4 3 3 4 2" xfId="1877" xr:uid="{00000000-0005-0000-0000-0000A50A0000}"/>
    <cellStyle name="Normal 4 3 3 4 2 2" xfId="3382" xr:uid="{00000000-0005-0000-0000-0000A60A0000}"/>
    <cellStyle name="Normal 4 3 3 4 3" xfId="2629" xr:uid="{00000000-0005-0000-0000-0000A70A0000}"/>
    <cellStyle name="Normal 4 3 3 5" xfId="1872" xr:uid="{00000000-0005-0000-0000-0000A80A0000}"/>
    <cellStyle name="Normal 4 3 3 5 2" xfId="3377" xr:uid="{00000000-0005-0000-0000-0000A90A0000}"/>
    <cellStyle name="Normal 4 3 3 6" xfId="2624" xr:uid="{00000000-0005-0000-0000-0000AA0A0000}"/>
    <cellStyle name="Normal 4 3 3_AB Group Basel III" xfId="788" xr:uid="{00000000-0005-0000-0000-0000AB0A0000}"/>
    <cellStyle name="Normal 4 3 4" xfId="789" xr:uid="{00000000-0005-0000-0000-0000AC0A0000}"/>
    <cellStyle name="Normal 4 3 4 2" xfId="790" xr:uid="{00000000-0005-0000-0000-0000AD0A0000}"/>
    <cellStyle name="Normal 4 3 4 2 2" xfId="791" xr:uid="{00000000-0005-0000-0000-0000AE0A0000}"/>
    <cellStyle name="Normal 4 3 4 2 2 2" xfId="1880" xr:uid="{00000000-0005-0000-0000-0000AF0A0000}"/>
    <cellStyle name="Normal 4 3 4 2 2 2 2" xfId="3385" xr:uid="{00000000-0005-0000-0000-0000B00A0000}"/>
    <cellStyle name="Normal 4 3 4 2 2 3" xfId="2632" xr:uid="{00000000-0005-0000-0000-0000B10A0000}"/>
    <cellStyle name="Normal 4 3 4 2 3" xfId="1879" xr:uid="{00000000-0005-0000-0000-0000B20A0000}"/>
    <cellStyle name="Normal 4 3 4 2 3 2" xfId="3384" xr:uid="{00000000-0005-0000-0000-0000B30A0000}"/>
    <cellStyle name="Normal 4 3 4 2 4" xfId="2631" xr:uid="{00000000-0005-0000-0000-0000B40A0000}"/>
    <cellStyle name="Normal 4 3 4 3" xfId="792" xr:uid="{00000000-0005-0000-0000-0000B50A0000}"/>
    <cellStyle name="Normal 4 3 4 3 2" xfId="793" xr:uid="{00000000-0005-0000-0000-0000B60A0000}"/>
    <cellStyle name="Normal 4 3 4 3 2 2" xfId="1882" xr:uid="{00000000-0005-0000-0000-0000B70A0000}"/>
    <cellStyle name="Normal 4 3 4 3 2 2 2" xfId="3387" xr:uid="{00000000-0005-0000-0000-0000B80A0000}"/>
    <cellStyle name="Normal 4 3 4 3 2 3" xfId="2634" xr:uid="{00000000-0005-0000-0000-0000B90A0000}"/>
    <cellStyle name="Normal 4 3 4 3 3" xfId="1881" xr:uid="{00000000-0005-0000-0000-0000BA0A0000}"/>
    <cellStyle name="Normal 4 3 4 3 3 2" xfId="3386" xr:uid="{00000000-0005-0000-0000-0000BB0A0000}"/>
    <cellStyle name="Normal 4 3 4 3 4" xfId="2633" xr:uid="{00000000-0005-0000-0000-0000BC0A0000}"/>
    <cellStyle name="Normal 4 3 4 4" xfId="794" xr:uid="{00000000-0005-0000-0000-0000BD0A0000}"/>
    <cellStyle name="Normal 4 3 4 4 2" xfId="1883" xr:uid="{00000000-0005-0000-0000-0000BE0A0000}"/>
    <cellStyle name="Normal 4 3 4 4 2 2" xfId="3388" xr:uid="{00000000-0005-0000-0000-0000BF0A0000}"/>
    <cellStyle name="Normal 4 3 4 4 3" xfId="2635" xr:uid="{00000000-0005-0000-0000-0000C00A0000}"/>
    <cellStyle name="Normal 4 3 4 5" xfId="1878" xr:uid="{00000000-0005-0000-0000-0000C10A0000}"/>
    <cellStyle name="Normal 4 3 4 5 2" xfId="3383" xr:uid="{00000000-0005-0000-0000-0000C20A0000}"/>
    <cellStyle name="Normal 4 3 4 6" xfId="2630" xr:uid="{00000000-0005-0000-0000-0000C30A0000}"/>
    <cellStyle name="Normal 4 3 4_AB Group Basel III" xfId="795" xr:uid="{00000000-0005-0000-0000-0000C40A0000}"/>
    <cellStyle name="Normal 4 3 5" xfId="796" xr:uid="{00000000-0005-0000-0000-0000C50A0000}"/>
    <cellStyle name="Normal 4 3 5 2" xfId="797" xr:uid="{00000000-0005-0000-0000-0000C60A0000}"/>
    <cellStyle name="Normal 4 3 5 2 2" xfId="1885" xr:uid="{00000000-0005-0000-0000-0000C70A0000}"/>
    <cellStyle name="Normal 4 3 5 2 2 2" xfId="3390" xr:uid="{00000000-0005-0000-0000-0000C80A0000}"/>
    <cellStyle name="Normal 4 3 5 2 3" xfId="2637" xr:uid="{00000000-0005-0000-0000-0000C90A0000}"/>
    <cellStyle name="Normal 4 3 5 3" xfId="1884" xr:uid="{00000000-0005-0000-0000-0000CA0A0000}"/>
    <cellStyle name="Normal 4 3 5 3 2" xfId="3389" xr:uid="{00000000-0005-0000-0000-0000CB0A0000}"/>
    <cellStyle name="Normal 4 3 5 4" xfId="2636" xr:uid="{00000000-0005-0000-0000-0000CC0A0000}"/>
    <cellStyle name="Normal 4 3 6" xfId="798" xr:uid="{00000000-0005-0000-0000-0000CD0A0000}"/>
    <cellStyle name="Normal 4 3 6 2" xfId="799" xr:uid="{00000000-0005-0000-0000-0000CE0A0000}"/>
    <cellStyle name="Normal 4 3 6 2 2" xfId="1887" xr:uid="{00000000-0005-0000-0000-0000CF0A0000}"/>
    <cellStyle name="Normal 4 3 6 2 2 2" xfId="3392" xr:uid="{00000000-0005-0000-0000-0000D00A0000}"/>
    <cellStyle name="Normal 4 3 6 2 3" xfId="2639" xr:uid="{00000000-0005-0000-0000-0000D10A0000}"/>
    <cellStyle name="Normal 4 3 6 3" xfId="1886" xr:uid="{00000000-0005-0000-0000-0000D20A0000}"/>
    <cellStyle name="Normal 4 3 6 3 2" xfId="3391" xr:uid="{00000000-0005-0000-0000-0000D30A0000}"/>
    <cellStyle name="Normal 4 3 6 4" xfId="2638" xr:uid="{00000000-0005-0000-0000-0000D40A0000}"/>
    <cellStyle name="Normal 4 3 7" xfId="800" xr:uid="{00000000-0005-0000-0000-0000D50A0000}"/>
    <cellStyle name="Normal 4 3 7 2" xfId="1888" xr:uid="{00000000-0005-0000-0000-0000D60A0000}"/>
    <cellStyle name="Normal 4 3 7 2 2" xfId="3393" xr:uid="{00000000-0005-0000-0000-0000D70A0000}"/>
    <cellStyle name="Normal 4 3 7 3" xfId="2640" xr:uid="{00000000-0005-0000-0000-0000D80A0000}"/>
    <cellStyle name="Normal 4 3 8" xfId="801" xr:uid="{00000000-0005-0000-0000-0000D90A0000}"/>
    <cellStyle name="Normal 4 3 8 2" xfId="1889" xr:uid="{00000000-0005-0000-0000-0000DA0A0000}"/>
    <cellStyle name="Normal 4 3 8 2 2" xfId="3394" xr:uid="{00000000-0005-0000-0000-0000DB0A0000}"/>
    <cellStyle name="Normal 4 3 8 3" xfId="2641" xr:uid="{00000000-0005-0000-0000-0000DC0A0000}"/>
    <cellStyle name="Normal 4 3 9" xfId="1852" xr:uid="{00000000-0005-0000-0000-0000DD0A0000}"/>
    <cellStyle name="Normal 4 3 9 2" xfId="3357" xr:uid="{00000000-0005-0000-0000-0000DE0A0000}"/>
    <cellStyle name="Normal 4 3_AB Group Basel III" xfId="802" xr:uid="{00000000-0005-0000-0000-0000DF0A0000}"/>
    <cellStyle name="Normal 4 4" xfId="803" xr:uid="{00000000-0005-0000-0000-0000E00A0000}"/>
    <cellStyle name="Normal 4 4 10" xfId="2642" xr:uid="{00000000-0005-0000-0000-0000E10A0000}"/>
    <cellStyle name="Normal 4 4 2" xfId="804" xr:uid="{00000000-0005-0000-0000-0000E20A0000}"/>
    <cellStyle name="Normal 4 4 2 2" xfId="805" xr:uid="{00000000-0005-0000-0000-0000E30A0000}"/>
    <cellStyle name="Normal 4 4 2 2 2" xfId="806" xr:uid="{00000000-0005-0000-0000-0000E40A0000}"/>
    <cellStyle name="Normal 4 4 2 2 2 2" xfId="807" xr:uid="{00000000-0005-0000-0000-0000E50A0000}"/>
    <cellStyle name="Normal 4 4 2 2 2 2 2" xfId="1894" xr:uid="{00000000-0005-0000-0000-0000E60A0000}"/>
    <cellStyle name="Normal 4 4 2 2 2 2 2 2" xfId="3399" xr:uid="{00000000-0005-0000-0000-0000E70A0000}"/>
    <cellStyle name="Normal 4 4 2 2 2 2 3" xfId="2646" xr:uid="{00000000-0005-0000-0000-0000E80A0000}"/>
    <cellStyle name="Normal 4 4 2 2 2 3" xfId="1893" xr:uid="{00000000-0005-0000-0000-0000E90A0000}"/>
    <cellStyle name="Normal 4 4 2 2 2 3 2" xfId="3398" xr:uid="{00000000-0005-0000-0000-0000EA0A0000}"/>
    <cellStyle name="Normal 4 4 2 2 2 4" xfId="2645" xr:uid="{00000000-0005-0000-0000-0000EB0A0000}"/>
    <cellStyle name="Normal 4 4 2 2 3" xfId="808" xr:uid="{00000000-0005-0000-0000-0000EC0A0000}"/>
    <cellStyle name="Normal 4 4 2 2 3 2" xfId="809" xr:uid="{00000000-0005-0000-0000-0000ED0A0000}"/>
    <cellStyle name="Normal 4 4 2 2 3 2 2" xfId="1896" xr:uid="{00000000-0005-0000-0000-0000EE0A0000}"/>
    <cellStyle name="Normal 4 4 2 2 3 2 2 2" xfId="3401" xr:uid="{00000000-0005-0000-0000-0000EF0A0000}"/>
    <cellStyle name="Normal 4 4 2 2 3 2 3" xfId="2648" xr:uid="{00000000-0005-0000-0000-0000F00A0000}"/>
    <cellStyle name="Normal 4 4 2 2 3 3" xfId="1895" xr:uid="{00000000-0005-0000-0000-0000F10A0000}"/>
    <cellStyle name="Normal 4 4 2 2 3 3 2" xfId="3400" xr:uid="{00000000-0005-0000-0000-0000F20A0000}"/>
    <cellStyle name="Normal 4 4 2 2 3 4" xfId="2647" xr:uid="{00000000-0005-0000-0000-0000F30A0000}"/>
    <cellStyle name="Normal 4 4 2 2 4" xfId="810" xr:uid="{00000000-0005-0000-0000-0000F40A0000}"/>
    <cellStyle name="Normal 4 4 2 2 4 2" xfId="1897" xr:uid="{00000000-0005-0000-0000-0000F50A0000}"/>
    <cellStyle name="Normal 4 4 2 2 4 2 2" xfId="3402" xr:uid="{00000000-0005-0000-0000-0000F60A0000}"/>
    <cellStyle name="Normal 4 4 2 2 4 3" xfId="2649" xr:uid="{00000000-0005-0000-0000-0000F70A0000}"/>
    <cellStyle name="Normal 4 4 2 2 5" xfId="1892" xr:uid="{00000000-0005-0000-0000-0000F80A0000}"/>
    <cellStyle name="Normal 4 4 2 2 5 2" xfId="3397" xr:uid="{00000000-0005-0000-0000-0000F90A0000}"/>
    <cellStyle name="Normal 4 4 2 2 6" xfId="2644" xr:uid="{00000000-0005-0000-0000-0000FA0A0000}"/>
    <cellStyle name="Normal 4 4 2 2_AB Group Basel III" xfId="811" xr:uid="{00000000-0005-0000-0000-0000FB0A0000}"/>
    <cellStyle name="Normal 4 4 2 3" xfId="812" xr:uid="{00000000-0005-0000-0000-0000FC0A0000}"/>
    <cellStyle name="Normal 4 4 2 3 2" xfId="813" xr:uid="{00000000-0005-0000-0000-0000FD0A0000}"/>
    <cellStyle name="Normal 4 4 2 3 2 2" xfId="814" xr:uid="{00000000-0005-0000-0000-0000FE0A0000}"/>
    <cellStyle name="Normal 4 4 2 3 2 2 2" xfId="1900" xr:uid="{00000000-0005-0000-0000-0000FF0A0000}"/>
    <cellStyle name="Normal 4 4 2 3 2 2 2 2" xfId="3405" xr:uid="{00000000-0005-0000-0000-0000000B0000}"/>
    <cellStyle name="Normal 4 4 2 3 2 2 3" xfId="2652" xr:uid="{00000000-0005-0000-0000-0000010B0000}"/>
    <cellStyle name="Normal 4 4 2 3 2 3" xfId="1899" xr:uid="{00000000-0005-0000-0000-0000020B0000}"/>
    <cellStyle name="Normal 4 4 2 3 2 3 2" xfId="3404" xr:uid="{00000000-0005-0000-0000-0000030B0000}"/>
    <cellStyle name="Normal 4 4 2 3 2 4" xfId="2651" xr:uid="{00000000-0005-0000-0000-0000040B0000}"/>
    <cellStyle name="Normal 4 4 2 3 3" xfId="815" xr:uid="{00000000-0005-0000-0000-0000050B0000}"/>
    <cellStyle name="Normal 4 4 2 3 3 2" xfId="816" xr:uid="{00000000-0005-0000-0000-0000060B0000}"/>
    <cellStyle name="Normal 4 4 2 3 3 2 2" xfId="1902" xr:uid="{00000000-0005-0000-0000-0000070B0000}"/>
    <cellStyle name="Normal 4 4 2 3 3 2 2 2" xfId="3407" xr:uid="{00000000-0005-0000-0000-0000080B0000}"/>
    <cellStyle name="Normal 4 4 2 3 3 2 3" xfId="2654" xr:uid="{00000000-0005-0000-0000-0000090B0000}"/>
    <cellStyle name="Normal 4 4 2 3 3 3" xfId="1901" xr:uid="{00000000-0005-0000-0000-00000A0B0000}"/>
    <cellStyle name="Normal 4 4 2 3 3 3 2" xfId="3406" xr:uid="{00000000-0005-0000-0000-00000B0B0000}"/>
    <cellStyle name="Normal 4 4 2 3 3 4" xfId="2653" xr:uid="{00000000-0005-0000-0000-00000C0B0000}"/>
    <cellStyle name="Normal 4 4 2 3 4" xfId="817" xr:uid="{00000000-0005-0000-0000-00000D0B0000}"/>
    <cellStyle name="Normal 4 4 2 3 4 2" xfId="1903" xr:uid="{00000000-0005-0000-0000-00000E0B0000}"/>
    <cellStyle name="Normal 4 4 2 3 4 2 2" xfId="3408" xr:uid="{00000000-0005-0000-0000-00000F0B0000}"/>
    <cellStyle name="Normal 4 4 2 3 4 3" xfId="2655" xr:uid="{00000000-0005-0000-0000-0000100B0000}"/>
    <cellStyle name="Normal 4 4 2 3 5" xfId="1898" xr:uid="{00000000-0005-0000-0000-0000110B0000}"/>
    <cellStyle name="Normal 4 4 2 3 5 2" xfId="3403" xr:uid="{00000000-0005-0000-0000-0000120B0000}"/>
    <cellStyle name="Normal 4 4 2 3 6" xfId="2650" xr:uid="{00000000-0005-0000-0000-0000130B0000}"/>
    <cellStyle name="Normal 4 4 2 3_AB Group Basel III" xfId="818" xr:uid="{00000000-0005-0000-0000-0000140B0000}"/>
    <cellStyle name="Normal 4 4 2 4" xfId="819" xr:uid="{00000000-0005-0000-0000-0000150B0000}"/>
    <cellStyle name="Normal 4 4 2 4 2" xfId="820" xr:uid="{00000000-0005-0000-0000-0000160B0000}"/>
    <cellStyle name="Normal 4 4 2 4 2 2" xfId="1905" xr:uid="{00000000-0005-0000-0000-0000170B0000}"/>
    <cellStyle name="Normal 4 4 2 4 2 2 2" xfId="3410" xr:uid="{00000000-0005-0000-0000-0000180B0000}"/>
    <cellStyle name="Normal 4 4 2 4 2 3" xfId="2657" xr:uid="{00000000-0005-0000-0000-0000190B0000}"/>
    <cellStyle name="Normal 4 4 2 4 3" xfId="1904" xr:uid="{00000000-0005-0000-0000-00001A0B0000}"/>
    <cellStyle name="Normal 4 4 2 4 3 2" xfId="3409" xr:uid="{00000000-0005-0000-0000-00001B0B0000}"/>
    <cellStyle name="Normal 4 4 2 4 4" xfId="2656" xr:uid="{00000000-0005-0000-0000-00001C0B0000}"/>
    <cellStyle name="Normal 4 4 2 5" xfId="821" xr:uid="{00000000-0005-0000-0000-00001D0B0000}"/>
    <cellStyle name="Normal 4 4 2 5 2" xfId="822" xr:uid="{00000000-0005-0000-0000-00001E0B0000}"/>
    <cellStyle name="Normal 4 4 2 5 2 2" xfId="1907" xr:uid="{00000000-0005-0000-0000-00001F0B0000}"/>
    <cellStyle name="Normal 4 4 2 5 2 2 2" xfId="3412" xr:uid="{00000000-0005-0000-0000-0000200B0000}"/>
    <cellStyle name="Normal 4 4 2 5 2 3" xfId="2659" xr:uid="{00000000-0005-0000-0000-0000210B0000}"/>
    <cellStyle name="Normal 4 4 2 5 3" xfId="1906" xr:uid="{00000000-0005-0000-0000-0000220B0000}"/>
    <cellStyle name="Normal 4 4 2 5 3 2" xfId="3411" xr:uid="{00000000-0005-0000-0000-0000230B0000}"/>
    <cellStyle name="Normal 4 4 2 5 4" xfId="2658" xr:uid="{00000000-0005-0000-0000-0000240B0000}"/>
    <cellStyle name="Normal 4 4 2 6" xfId="823" xr:uid="{00000000-0005-0000-0000-0000250B0000}"/>
    <cellStyle name="Normal 4 4 2 6 2" xfId="1908" xr:uid="{00000000-0005-0000-0000-0000260B0000}"/>
    <cellStyle name="Normal 4 4 2 6 2 2" xfId="3413" xr:uid="{00000000-0005-0000-0000-0000270B0000}"/>
    <cellStyle name="Normal 4 4 2 6 3" xfId="2660" xr:uid="{00000000-0005-0000-0000-0000280B0000}"/>
    <cellStyle name="Normal 4 4 2 7" xfId="824" xr:uid="{00000000-0005-0000-0000-0000290B0000}"/>
    <cellStyle name="Normal 4 4 2 7 2" xfId="1909" xr:uid="{00000000-0005-0000-0000-00002A0B0000}"/>
    <cellStyle name="Normal 4 4 2 7 2 2" xfId="3414" xr:uid="{00000000-0005-0000-0000-00002B0B0000}"/>
    <cellStyle name="Normal 4 4 2 7 3" xfId="2661" xr:uid="{00000000-0005-0000-0000-00002C0B0000}"/>
    <cellStyle name="Normal 4 4 2 8" xfId="1891" xr:uid="{00000000-0005-0000-0000-00002D0B0000}"/>
    <cellStyle name="Normal 4 4 2 8 2" xfId="3396" xr:uid="{00000000-0005-0000-0000-00002E0B0000}"/>
    <cellStyle name="Normal 4 4 2 9" xfId="2643" xr:uid="{00000000-0005-0000-0000-00002F0B0000}"/>
    <cellStyle name="Normal 4 4 2_AB Group Basel III" xfId="825" xr:uid="{00000000-0005-0000-0000-0000300B0000}"/>
    <cellStyle name="Normal 4 4 3" xfId="826" xr:uid="{00000000-0005-0000-0000-0000310B0000}"/>
    <cellStyle name="Normal 4 4 3 2" xfId="827" xr:uid="{00000000-0005-0000-0000-0000320B0000}"/>
    <cellStyle name="Normal 4 4 3 2 2" xfId="828" xr:uid="{00000000-0005-0000-0000-0000330B0000}"/>
    <cellStyle name="Normal 4 4 3 2 2 2" xfId="1912" xr:uid="{00000000-0005-0000-0000-0000340B0000}"/>
    <cellStyle name="Normal 4 4 3 2 2 2 2" xfId="3417" xr:uid="{00000000-0005-0000-0000-0000350B0000}"/>
    <cellStyle name="Normal 4 4 3 2 2 3" xfId="2664" xr:uid="{00000000-0005-0000-0000-0000360B0000}"/>
    <cellStyle name="Normal 4 4 3 2 3" xfId="1911" xr:uid="{00000000-0005-0000-0000-0000370B0000}"/>
    <cellStyle name="Normal 4 4 3 2 3 2" xfId="3416" xr:uid="{00000000-0005-0000-0000-0000380B0000}"/>
    <cellStyle name="Normal 4 4 3 2 4" xfId="2663" xr:uid="{00000000-0005-0000-0000-0000390B0000}"/>
    <cellStyle name="Normal 4 4 3 3" xfId="829" xr:uid="{00000000-0005-0000-0000-00003A0B0000}"/>
    <cellStyle name="Normal 4 4 3 3 2" xfId="830" xr:uid="{00000000-0005-0000-0000-00003B0B0000}"/>
    <cellStyle name="Normal 4 4 3 3 2 2" xfId="1914" xr:uid="{00000000-0005-0000-0000-00003C0B0000}"/>
    <cellStyle name="Normal 4 4 3 3 2 2 2" xfId="3419" xr:uid="{00000000-0005-0000-0000-00003D0B0000}"/>
    <cellStyle name="Normal 4 4 3 3 2 3" xfId="2666" xr:uid="{00000000-0005-0000-0000-00003E0B0000}"/>
    <cellStyle name="Normal 4 4 3 3 3" xfId="1913" xr:uid="{00000000-0005-0000-0000-00003F0B0000}"/>
    <cellStyle name="Normal 4 4 3 3 3 2" xfId="3418" xr:uid="{00000000-0005-0000-0000-0000400B0000}"/>
    <cellStyle name="Normal 4 4 3 3 4" xfId="2665" xr:uid="{00000000-0005-0000-0000-0000410B0000}"/>
    <cellStyle name="Normal 4 4 3 4" xfId="831" xr:uid="{00000000-0005-0000-0000-0000420B0000}"/>
    <cellStyle name="Normal 4 4 3 4 2" xfId="1915" xr:uid="{00000000-0005-0000-0000-0000430B0000}"/>
    <cellStyle name="Normal 4 4 3 4 2 2" xfId="3420" xr:uid="{00000000-0005-0000-0000-0000440B0000}"/>
    <cellStyle name="Normal 4 4 3 4 3" xfId="2667" xr:uid="{00000000-0005-0000-0000-0000450B0000}"/>
    <cellStyle name="Normal 4 4 3 5" xfId="1910" xr:uid="{00000000-0005-0000-0000-0000460B0000}"/>
    <cellStyle name="Normal 4 4 3 5 2" xfId="3415" xr:uid="{00000000-0005-0000-0000-0000470B0000}"/>
    <cellStyle name="Normal 4 4 3 6" xfId="2662" xr:uid="{00000000-0005-0000-0000-0000480B0000}"/>
    <cellStyle name="Normal 4 4 3_AB Group Basel III" xfId="832" xr:uid="{00000000-0005-0000-0000-0000490B0000}"/>
    <cellStyle name="Normal 4 4 4" xfId="833" xr:uid="{00000000-0005-0000-0000-00004A0B0000}"/>
    <cellStyle name="Normal 4 4 4 2" xfId="834" xr:uid="{00000000-0005-0000-0000-00004B0B0000}"/>
    <cellStyle name="Normal 4 4 4 2 2" xfId="835" xr:uid="{00000000-0005-0000-0000-00004C0B0000}"/>
    <cellStyle name="Normal 4 4 4 2 2 2" xfId="1918" xr:uid="{00000000-0005-0000-0000-00004D0B0000}"/>
    <cellStyle name="Normal 4 4 4 2 2 2 2" xfId="3423" xr:uid="{00000000-0005-0000-0000-00004E0B0000}"/>
    <cellStyle name="Normal 4 4 4 2 2 3" xfId="2670" xr:uid="{00000000-0005-0000-0000-00004F0B0000}"/>
    <cellStyle name="Normal 4 4 4 2 3" xfId="1917" xr:uid="{00000000-0005-0000-0000-0000500B0000}"/>
    <cellStyle name="Normal 4 4 4 2 3 2" xfId="3422" xr:uid="{00000000-0005-0000-0000-0000510B0000}"/>
    <cellStyle name="Normal 4 4 4 2 4" xfId="2669" xr:uid="{00000000-0005-0000-0000-0000520B0000}"/>
    <cellStyle name="Normal 4 4 4 3" xfId="836" xr:uid="{00000000-0005-0000-0000-0000530B0000}"/>
    <cellStyle name="Normal 4 4 4 3 2" xfId="837" xr:uid="{00000000-0005-0000-0000-0000540B0000}"/>
    <cellStyle name="Normal 4 4 4 3 2 2" xfId="1920" xr:uid="{00000000-0005-0000-0000-0000550B0000}"/>
    <cellStyle name="Normal 4 4 4 3 2 2 2" xfId="3425" xr:uid="{00000000-0005-0000-0000-0000560B0000}"/>
    <cellStyle name="Normal 4 4 4 3 2 3" xfId="2672" xr:uid="{00000000-0005-0000-0000-0000570B0000}"/>
    <cellStyle name="Normal 4 4 4 3 3" xfId="1919" xr:uid="{00000000-0005-0000-0000-0000580B0000}"/>
    <cellStyle name="Normal 4 4 4 3 3 2" xfId="3424" xr:uid="{00000000-0005-0000-0000-0000590B0000}"/>
    <cellStyle name="Normal 4 4 4 3 4" xfId="2671" xr:uid="{00000000-0005-0000-0000-00005A0B0000}"/>
    <cellStyle name="Normal 4 4 4 4" xfId="838" xr:uid="{00000000-0005-0000-0000-00005B0B0000}"/>
    <cellStyle name="Normal 4 4 4 4 2" xfId="1921" xr:uid="{00000000-0005-0000-0000-00005C0B0000}"/>
    <cellStyle name="Normal 4 4 4 4 2 2" xfId="3426" xr:uid="{00000000-0005-0000-0000-00005D0B0000}"/>
    <cellStyle name="Normal 4 4 4 4 3" xfId="2673" xr:uid="{00000000-0005-0000-0000-00005E0B0000}"/>
    <cellStyle name="Normal 4 4 4 5" xfId="1916" xr:uid="{00000000-0005-0000-0000-00005F0B0000}"/>
    <cellStyle name="Normal 4 4 4 5 2" xfId="3421" xr:uid="{00000000-0005-0000-0000-0000600B0000}"/>
    <cellStyle name="Normal 4 4 4 6" xfId="2668" xr:uid="{00000000-0005-0000-0000-0000610B0000}"/>
    <cellStyle name="Normal 4 4 4_AB Group Basel III" xfId="839" xr:uid="{00000000-0005-0000-0000-0000620B0000}"/>
    <cellStyle name="Normal 4 4 5" xfId="840" xr:uid="{00000000-0005-0000-0000-0000630B0000}"/>
    <cellStyle name="Normal 4 4 5 2" xfId="841" xr:uid="{00000000-0005-0000-0000-0000640B0000}"/>
    <cellStyle name="Normal 4 4 5 2 2" xfId="1923" xr:uid="{00000000-0005-0000-0000-0000650B0000}"/>
    <cellStyle name="Normal 4 4 5 2 2 2" xfId="3428" xr:uid="{00000000-0005-0000-0000-0000660B0000}"/>
    <cellStyle name="Normal 4 4 5 2 3" xfId="2675" xr:uid="{00000000-0005-0000-0000-0000670B0000}"/>
    <cellStyle name="Normal 4 4 5 3" xfId="1922" xr:uid="{00000000-0005-0000-0000-0000680B0000}"/>
    <cellStyle name="Normal 4 4 5 3 2" xfId="3427" xr:uid="{00000000-0005-0000-0000-0000690B0000}"/>
    <cellStyle name="Normal 4 4 5 4" xfId="2674" xr:uid="{00000000-0005-0000-0000-00006A0B0000}"/>
    <cellStyle name="Normal 4 4 6" xfId="842" xr:uid="{00000000-0005-0000-0000-00006B0B0000}"/>
    <cellStyle name="Normal 4 4 6 2" xfId="843" xr:uid="{00000000-0005-0000-0000-00006C0B0000}"/>
    <cellStyle name="Normal 4 4 6 2 2" xfId="1925" xr:uid="{00000000-0005-0000-0000-00006D0B0000}"/>
    <cellStyle name="Normal 4 4 6 2 2 2" xfId="3430" xr:uid="{00000000-0005-0000-0000-00006E0B0000}"/>
    <cellStyle name="Normal 4 4 6 2 3" xfId="2677" xr:uid="{00000000-0005-0000-0000-00006F0B0000}"/>
    <cellStyle name="Normal 4 4 6 3" xfId="1924" xr:uid="{00000000-0005-0000-0000-0000700B0000}"/>
    <cellStyle name="Normal 4 4 6 3 2" xfId="3429" xr:uid="{00000000-0005-0000-0000-0000710B0000}"/>
    <cellStyle name="Normal 4 4 6 4" xfId="2676" xr:uid="{00000000-0005-0000-0000-0000720B0000}"/>
    <cellStyle name="Normal 4 4 7" xfId="844" xr:uid="{00000000-0005-0000-0000-0000730B0000}"/>
    <cellStyle name="Normal 4 4 7 2" xfId="1926" xr:uid="{00000000-0005-0000-0000-0000740B0000}"/>
    <cellStyle name="Normal 4 4 7 2 2" xfId="3431" xr:uid="{00000000-0005-0000-0000-0000750B0000}"/>
    <cellStyle name="Normal 4 4 7 3" xfId="2678" xr:uid="{00000000-0005-0000-0000-0000760B0000}"/>
    <cellStyle name="Normal 4 4 8" xfId="845" xr:uid="{00000000-0005-0000-0000-0000770B0000}"/>
    <cellStyle name="Normal 4 4 8 2" xfId="1927" xr:uid="{00000000-0005-0000-0000-0000780B0000}"/>
    <cellStyle name="Normal 4 4 8 2 2" xfId="3432" xr:uid="{00000000-0005-0000-0000-0000790B0000}"/>
    <cellStyle name="Normal 4 4 8 3" xfId="2679" xr:uid="{00000000-0005-0000-0000-00007A0B0000}"/>
    <cellStyle name="Normal 4 4 9" xfId="1890" xr:uid="{00000000-0005-0000-0000-00007B0B0000}"/>
    <cellStyle name="Normal 4 4 9 2" xfId="3395" xr:uid="{00000000-0005-0000-0000-00007C0B0000}"/>
    <cellStyle name="Normal 4 4_AB Group Basel III" xfId="846" xr:uid="{00000000-0005-0000-0000-00007D0B0000}"/>
    <cellStyle name="Normal 4 5" xfId="847" xr:uid="{00000000-0005-0000-0000-00007E0B0000}"/>
    <cellStyle name="Normal 4 5 2" xfId="848" xr:uid="{00000000-0005-0000-0000-00007F0B0000}"/>
    <cellStyle name="Normal 4 5 2 2" xfId="849" xr:uid="{00000000-0005-0000-0000-0000800B0000}"/>
    <cellStyle name="Normal 4 5 2 2 2" xfId="850" xr:uid="{00000000-0005-0000-0000-0000810B0000}"/>
    <cellStyle name="Normal 4 5 2 2 2 2" xfId="1931" xr:uid="{00000000-0005-0000-0000-0000820B0000}"/>
    <cellStyle name="Normal 4 5 2 2 2 2 2" xfId="3436" xr:uid="{00000000-0005-0000-0000-0000830B0000}"/>
    <cellStyle name="Normal 4 5 2 2 2 3" xfId="2683" xr:uid="{00000000-0005-0000-0000-0000840B0000}"/>
    <cellStyle name="Normal 4 5 2 2 3" xfId="1930" xr:uid="{00000000-0005-0000-0000-0000850B0000}"/>
    <cellStyle name="Normal 4 5 2 2 3 2" xfId="3435" xr:uid="{00000000-0005-0000-0000-0000860B0000}"/>
    <cellStyle name="Normal 4 5 2 2 4" xfId="2682" xr:uid="{00000000-0005-0000-0000-0000870B0000}"/>
    <cellStyle name="Normal 4 5 2 3" xfId="851" xr:uid="{00000000-0005-0000-0000-0000880B0000}"/>
    <cellStyle name="Normal 4 5 2 3 2" xfId="852" xr:uid="{00000000-0005-0000-0000-0000890B0000}"/>
    <cellStyle name="Normal 4 5 2 3 2 2" xfId="1933" xr:uid="{00000000-0005-0000-0000-00008A0B0000}"/>
    <cellStyle name="Normal 4 5 2 3 2 2 2" xfId="3438" xr:uid="{00000000-0005-0000-0000-00008B0B0000}"/>
    <cellStyle name="Normal 4 5 2 3 2 3" xfId="2685" xr:uid="{00000000-0005-0000-0000-00008C0B0000}"/>
    <cellStyle name="Normal 4 5 2 3 3" xfId="1932" xr:uid="{00000000-0005-0000-0000-00008D0B0000}"/>
    <cellStyle name="Normal 4 5 2 3 3 2" xfId="3437" xr:uid="{00000000-0005-0000-0000-00008E0B0000}"/>
    <cellStyle name="Normal 4 5 2 3 4" xfId="2684" xr:uid="{00000000-0005-0000-0000-00008F0B0000}"/>
    <cellStyle name="Normal 4 5 2 4" xfId="853" xr:uid="{00000000-0005-0000-0000-0000900B0000}"/>
    <cellStyle name="Normal 4 5 2 4 2" xfId="1934" xr:uid="{00000000-0005-0000-0000-0000910B0000}"/>
    <cellStyle name="Normal 4 5 2 4 2 2" xfId="3439" xr:uid="{00000000-0005-0000-0000-0000920B0000}"/>
    <cellStyle name="Normal 4 5 2 4 3" xfId="2686" xr:uid="{00000000-0005-0000-0000-0000930B0000}"/>
    <cellStyle name="Normal 4 5 2 5" xfId="1929" xr:uid="{00000000-0005-0000-0000-0000940B0000}"/>
    <cellStyle name="Normal 4 5 2 5 2" xfId="3434" xr:uid="{00000000-0005-0000-0000-0000950B0000}"/>
    <cellStyle name="Normal 4 5 2 6" xfId="2681" xr:uid="{00000000-0005-0000-0000-0000960B0000}"/>
    <cellStyle name="Normal 4 5 2_AB Group Basel III" xfId="854" xr:uid="{00000000-0005-0000-0000-0000970B0000}"/>
    <cellStyle name="Normal 4 5 3" xfId="855" xr:uid="{00000000-0005-0000-0000-0000980B0000}"/>
    <cellStyle name="Normal 4 5 3 2" xfId="856" xr:uid="{00000000-0005-0000-0000-0000990B0000}"/>
    <cellStyle name="Normal 4 5 3 2 2" xfId="857" xr:uid="{00000000-0005-0000-0000-00009A0B0000}"/>
    <cellStyle name="Normal 4 5 3 2 2 2" xfId="1937" xr:uid="{00000000-0005-0000-0000-00009B0B0000}"/>
    <cellStyle name="Normal 4 5 3 2 2 2 2" xfId="3442" xr:uid="{00000000-0005-0000-0000-00009C0B0000}"/>
    <cellStyle name="Normal 4 5 3 2 2 3" xfId="2689" xr:uid="{00000000-0005-0000-0000-00009D0B0000}"/>
    <cellStyle name="Normal 4 5 3 2 3" xfId="1936" xr:uid="{00000000-0005-0000-0000-00009E0B0000}"/>
    <cellStyle name="Normal 4 5 3 2 3 2" xfId="3441" xr:uid="{00000000-0005-0000-0000-00009F0B0000}"/>
    <cellStyle name="Normal 4 5 3 2 4" xfId="2688" xr:uid="{00000000-0005-0000-0000-0000A00B0000}"/>
    <cellStyle name="Normal 4 5 3 3" xfId="858" xr:uid="{00000000-0005-0000-0000-0000A10B0000}"/>
    <cellStyle name="Normal 4 5 3 3 2" xfId="859" xr:uid="{00000000-0005-0000-0000-0000A20B0000}"/>
    <cellStyle name="Normal 4 5 3 3 2 2" xfId="1939" xr:uid="{00000000-0005-0000-0000-0000A30B0000}"/>
    <cellStyle name="Normal 4 5 3 3 2 2 2" xfId="3444" xr:uid="{00000000-0005-0000-0000-0000A40B0000}"/>
    <cellStyle name="Normal 4 5 3 3 2 3" xfId="2691" xr:uid="{00000000-0005-0000-0000-0000A50B0000}"/>
    <cellStyle name="Normal 4 5 3 3 3" xfId="1938" xr:uid="{00000000-0005-0000-0000-0000A60B0000}"/>
    <cellStyle name="Normal 4 5 3 3 3 2" xfId="3443" xr:uid="{00000000-0005-0000-0000-0000A70B0000}"/>
    <cellStyle name="Normal 4 5 3 3 4" xfId="2690" xr:uid="{00000000-0005-0000-0000-0000A80B0000}"/>
    <cellStyle name="Normal 4 5 3 4" xfId="860" xr:uid="{00000000-0005-0000-0000-0000A90B0000}"/>
    <cellStyle name="Normal 4 5 3 4 2" xfId="1940" xr:uid="{00000000-0005-0000-0000-0000AA0B0000}"/>
    <cellStyle name="Normal 4 5 3 4 2 2" xfId="3445" xr:uid="{00000000-0005-0000-0000-0000AB0B0000}"/>
    <cellStyle name="Normal 4 5 3 4 3" xfId="2692" xr:uid="{00000000-0005-0000-0000-0000AC0B0000}"/>
    <cellStyle name="Normal 4 5 3 5" xfId="1935" xr:uid="{00000000-0005-0000-0000-0000AD0B0000}"/>
    <cellStyle name="Normal 4 5 3 5 2" xfId="3440" xr:uid="{00000000-0005-0000-0000-0000AE0B0000}"/>
    <cellStyle name="Normal 4 5 3 6" xfId="2687" xr:uid="{00000000-0005-0000-0000-0000AF0B0000}"/>
    <cellStyle name="Normal 4 5 3_AB Group Basel III" xfId="861" xr:uid="{00000000-0005-0000-0000-0000B00B0000}"/>
    <cellStyle name="Normal 4 5 4" xfId="862" xr:uid="{00000000-0005-0000-0000-0000B10B0000}"/>
    <cellStyle name="Normal 4 5 4 2" xfId="863" xr:uid="{00000000-0005-0000-0000-0000B20B0000}"/>
    <cellStyle name="Normal 4 5 4 2 2" xfId="1942" xr:uid="{00000000-0005-0000-0000-0000B30B0000}"/>
    <cellStyle name="Normal 4 5 4 2 2 2" xfId="3447" xr:uid="{00000000-0005-0000-0000-0000B40B0000}"/>
    <cellStyle name="Normal 4 5 4 2 3" xfId="2694" xr:uid="{00000000-0005-0000-0000-0000B50B0000}"/>
    <cellStyle name="Normal 4 5 4 3" xfId="1941" xr:uid="{00000000-0005-0000-0000-0000B60B0000}"/>
    <cellStyle name="Normal 4 5 4 3 2" xfId="3446" xr:uid="{00000000-0005-0000-0000-0000B70B0000}"/>
    <cellStyle name="Normal 4 5 4 4" xfId="2693" xr:uid="{00000000-0005-0000-0000-0000B80B0000}"/>
    <cellStyle name="Normal 4 5 5" xfId="864" xr:uid="{00000000-0005-0000-0000-0000B90B0000}"/>
    <cellStyle name="Normal 4 5 5 2" xfId="865" xr:uid="{00000000-0005-0000-0000-0000BA0B0000}"/>
    <cellStyle name="Normal 4 5 5 2 2" xfId="1944" xr:uid="{00000000-0005-0000-0000-0000BB0B0000}"/>
    <cellStyle name="Normal 4 5 5 2 2 2" xfId="3449" xr:uid="{00000000-0005-0000-0000-0000BC0B0000}"/>
    <cellStyle name="Normal 4 5 5 2 3" xfId="2696" xr:uid="{00000000-0005-0000-0000-0000BD0B0000}"/>
    <cellStyle name="Normal 4 5 5 3" xfId="1943" xr:uid="{00000000-0005-0000-0000-0000BE0B0000}"/>
    <cellStyle name="Normal 4 5 5 3 2" xfId="3448" xr:uid="{00000000-0005-0000-0000-0000BF0B0000}"/>
    <cellStyle name="Normal 4 5 5 4" xfId="2695" xr:uid="{00000000-0005-0000-0000-0000C00B0000}"/>
    <cellStyle name="Normal 4 5 6" xfId="866" xr:uid="{00000000-0005-0000-0000-0000C10B0000}"/>
    <cellStyle name="Normal 4 5 6 2" xfId="1945" xr:uid="{00000000-0005-0000-0000-0000C20B0000}"/>
    <cellStyle name="Normal 4 5 6 2 2" xfId="3450" xr:uid="{00000000-0005-0000-0000-0000C30B0000}"/>
    <cellStyle name="Normal 4 5 6 3" xfId="2697" xr:uid="{00000000-0005-0000-0000-0000C40B0000}"/>
    <cellStyle name="Normal 4 5 7" xfId="867" xr:uid="{00000000-0005-0000-0000-0000C50B0000}"/>
    <cellStyle name="Normal 4 5 7 2" xfId="1946" xr:uid="{00000000-0005-0000-0000-0000C60B0000}"/>
    <cellStyle name="Normal 4 5 7 2 2" xfId="3451" xr:uid="{00000000-0005-0000-0000-0000C70B0000}"/>
    <cellStyle name="Normal 4 5 7 3" xfId="2698" xr:uid="{00000000-0005-0000-0000-0000C80B0000}"/>
    <cellStyle name="Normal 4 5 8" xfId="1928" xr:uid="{00000000-0005-0000-0000-0000C90B0000}"/>
    <cellStyle name="Normal 4 5 8 2" xfId="3433" xr:uid="{00000000-0005-0000-0000-0000CA0B0000}"/>
    <cellStyle name="Normal 4 5 9" xfId="2680" xr:uid="{00000000-0005-0000-0000-0000CB0B0000}"/>
    <cellStyle name="Normal 4 5_AB Group Basel III" xfId="868" xr:uid="{00000000-0005-0000-0000-0000CC0B0000}"/>
    <cellStyle name="Normal 4 6" xfId="869" xr:uid="{00000000-0005-0000-0000-0000CD0B0000}"/>
    <cellStyle name="Normal 4 6 2" xfId="870" xr:uid="{00000000-0005-0000-0000-0000CE0B0000}"/>
    <cellStyle name="Normal 4 6 2 2" xfId="871" xr:uid="{00000000-0005-0000-0000-0000CF0B0000}"/>
    <cellStyle name="Normal 4 6 2 2 2" xfId="1949" xr:uid="{00000000-0005-0000-0000-0000D00B0000}"/>
    <cellStyle name="Normal 4 6 2 2 2 2" xfId="3454" xr:uid="{00000000-0005-0000-0000-0000D10B0000}"/>
    <cellStyle name="Normal 4 6 2 2 3" xfId="2701" xr:uid="{00000000-0005-0000-0000-0000D20B0000}"/>
    <cellStyle name="Normal 4 6 2 3" xfId="1948" xr:uid="{00000000-0005-0000-0000-0000D30B0000}"/>
    <cellStyle name="Normal 4 6 2 3 2" xfId="3453" xr:uid="{00000000-0005-0000-0000-0000D40B0000}"/>
    <cellStyle name="Normal 4 6 2 4" xfId="2700" xr:uid="{00000000-0005-0000-0000-0000D50B0000}"/>
    <cellStyle name="Normal 4 6 3" xfId="872" xr:uid="{00000000-0005-0000-0000-0000D60B0000}"/>
    <cellStyle name="Normal 4 6 3 2" xfId="873" xr:uid="{00000000-0005-0000-0000-0000D70B0000}"/>
    <cellStyle name="Normal 4 6 3 2 2" xfId="1951" xr:uid="{00000000-0005-0000-0000-0000D80B0000}"/>
    <cellStyle name="Normal 4 6 3 2 2 2" xfId="3456" xr:uid="{00000000-0005-0000-0000-0000D90B0000}"/>
    <cellStyle name="Normal 4 6 3 2 3" xfId="2703" xr:uid="{00000000-0005-0000-0000-0000DA0B0000}"/>
    <cellStyle name="Normal 4 6 3 3" xfId="1950" xr:uid="{00000000-0005-0000-0000-0000DB0B0000}"/>
    <cellStyle name="Normal 4 6 3 3 2" xfId="3455" xr:uid="{00000000-0005-0000-0000-0000DC0B0000}"/>
    <cellStyle name="Normal 4 6 3 4" xfId="2702" xr:uid="{00000000-0005-0000-0000-0000DD0B0000}"/>
    <cellStyle name="Normal 4 6 4" xfId="874" xr:uid="{00000000-0005-0000-0000-0000DE0B0000}"/>
    <cellStyle name="Normal 4 6 4 2" xfId="1952" xr:uid="{00000000-0005-0000-0000-0000DF0B0000}"/>
    <cellStyle name="Normal 4 6 4 2 2" xfId="3457" xr:uid="{00000000-0005-0000-0000-0000E00B0000}"/>
    <cellStyle name="Normal 4 6 4 3" xfId="2704" xr:uid="{00000000-0005-0000-0000-0000E10B0000}"/>
    <cellStyle name="Normal 4 6 5" xfId="1947" xr:uid="{00000000-0005-0000-0000-0000E20B0000}"/>
    <cellStyle name="Normal 4 6 5 2" xfId="3452" xr:uid="{00000000-0005-0000-0000-0000E30B0000}"/>
    <cellStyle name="Normal 4 6 6" xfId="2699" xr:uid="{00000000-0005-0000-0000-0000E40B0000}"/>
    <cellStyle name="Normal 4 6_AB Group Basel III" xfId="875" xr:uid="{00000000-0005-0000-0000-0000E50B0000}"/>
    <cellStyle name="Normal 4 7" xfId="876" xr:uid="{00000000-0005-0000-0000-0000E60B0000}"/>
    <cellStyle name="Normal 4 7 2" xfId="877" xr:uid="{00000000-0005-0000-0000-0000E70B0000}"/>
    <cellStyle name="Normal 4 7 2 2" xfId="878" xr:uid="{00000000-0005-0000-0000-0000E80B0000}"/>
    <cellStyle name="Normal 4 7 2 2 2" xfId="1955" xr:uid="{00000000-0005-0000-0000-0000E90B0000}"/>
    <cellStyle name="Normal 4 7 2 2 2 2" xfId="3460" xr:uid="{00000000-0005-0000-0000-0000EA0B0000}"/>
    <cellStyle name="Normal 4 7 2 2 3" xfId="2707" xr:uid="{00000000-0005-0000-0000-0000EB0B0000}"/>
    <cellStyle name="Normal 4 7 2 3" xfId="1954" xr:uid="{00000000-0005-0000-0000-0000EC0B0000}"/>
    <cellStyle name="Normal 4 7 2 3 2" xfId="3459" xr:uid="{00000000-0005-0000-0000-0000ED0B0000}"/>
    <cellStyle name="Normal 4 7 2 4" xfId="2706" xr:uid="{00000000-0005-0000-0000-0000EE0B0000}"/>
    <cellStyle name="Normal 4 7 3" xfId="879" xr:uid="{00000000-0005-0000-0000-0000EF0B0000}"/>
    <cellStyle name="Normal 4 7 3 2" xfId="880" xr:uid="{00000000-0005-0000-0000-0000F00B0000}"/>
    <cellStyle name="Normal 4 7 3 2 2" xfId="1957" xr:uid="{00000000-0005-0000-0000-0000F10B0000}"/>
    <cellStyle name="Normal 4 7 3 2 2 2" xfId="3462" xr:uid="{00000000-0005-0000-0000-0000F20B0000}"/>
    <cellStyle name="Normal 4 7 3 2 3" xfId="2709" xr:uid="{00000000-0005-0000-0000-0000F30B0000}"/>
    <cellStyle name="Normal 4 7 3 3" xfId="1956" xr:uid="{00000000-0005-0000-0000-0000F40B0000}"/>
    <cellStyle name="Normal 4 7 3 3 2" xfId="3461" xr:uid="{00000000-0005-0000-0000-0000F50B0000}"/>
    <cellStyle name="Normal 4 7 3 4" xfId="2708" xr:uid="{00000000-0005-0000-0000-0000F60B0000}"/>
    <cellStyle name="Normal 4 7 4" xfId="881" xr:uid="{00000000-0005-0000-0000-0000F70B0000}"/>
    <cellStyle name="Normal 4 7 4 2" xfId="1958" xr:uid="{00000000-0005-0000-0000-0000F80B0000}"/>
    <cellStyle name="Normal 4 7 4 2 2" xfId="3463" xr:uid="{00000000-0005-0000-0000-0000F90B0000}"/>
    <cellStyle name="Normal 4 7 4 3" xfId="2710" xr:uid="{00000000-0005-0000-0000-0000FA0B0000}"/>
    <cellStyle name="Normal 4 7 5" xfId="1953" xr:uid="{00000000-0005-0000-0000-0000FB0B0000}"/>
    <cellStyle name="Normal 4 7 5 2" xfId="3458" xr:uid="{00000000-0005-0000-0000-0000FC0B0000}"/>
    <cellStyle name="Normal 4 7 6" xfId="2705" xr:uid="{00000000-0005-0000-0000-0000FD0B0000}"/>
    <cellStyle name="Normal 4 7_AB Group Basel III" xfId="882" xr:uid="{00000000-0005-0000-0000-0000FE0B0000}"/>
    <cellStyle name="Normal 4 8" xfId="883" xr:uid="{00000000-0005-0000-0000-0000FF0B0000}"/>
    <cellStyle name="Normal 4 8 2" xfId="884" xr:uid="{00000000-0005-0000-0000-0000000C0000}"/>
    <cellStyle name="Normal 4 8 2 2" xfId="1960" xr:uid="{00000000-0005-0000-0000-0000010C0000}"/>
    <cellStyle name="Normal 4 8 2 2 2" xfId="3465" xr:uid="{00000000-0005-0000-0000-0000020C0000}"/>
    <cellStyle name="Normal 4 8 2 3" xfId="2712" xr:uid="{00000000-0005-0000-0000-0000030C0000}"/>
    <cellStyle name="Normal 4 8 3" xfId="1959" xr:uid="{00000000-0005-0000-0000-0000040C0000}"/>
    <cellStyle name="Normal 4 8 3 2" xfId="3464" xr:uid="{00000000-0005-0000-0000-0000050C0000}"/>
    <cellStyle name="Normal 4 8 4" xfId="2711" xr:uid="{00000000-0005-0000-0000-0000060C0000}"/>
    <cellStyle name="Normal 4 9" xfId="885" xr:uid="{00000000-0005-0000-0000-0000070C0000}"/>
    <cellStyle name="Normal 4 9 2" xfId="886" xr:uid="{00000000-0005-0000-0000-0000080C0000}"/>
    <cellStyle name="Normal 4 9 2 2" xfId="1962" xr:uid="{00000000-0005-0000-0000-0000090C0000}"/>
    <cellStyle name="Normal 4 9 2 2 2" xfId="3467" xr:uid="{00000000-0005-0000-0000-00000A0C0000}"/>
    <cellStyle name="Normal 4 9 2 3" xfId="2714" xr:uid="{00000000-0005-0000-0000-00000B0C0000}"/>
    <cellStyle name="Normal 4 9 3" xfId="1961" xr:uid="{00000000-0005-0000-0000-00000C0C0000}"/>
    <cellStyle name="Normal 4 9 3 2" xfId="3466" xr:uid="{00000000-0005-0000-0000-00000D0C0000}"/>
    <cellStyle name="Normal 4 9 4" xfId="2713" xr:uid="{00000000-0005-0000-0000-00000E0C0000}"/>
    <cellStyle name="Normal 4_AB Group Basel III" xfId="887" xr:uid="{00000000-0005-0000-0000-00000F0C0000}"/>
    <cellStyle name="Normal 5" xfId="888" xr:uid="{00000000-0005-0000-0000-0000100C0000}"/>
    <cellStyle name="Normal 6" xfId="889" xr:uid="{00000000-0005-0000-0000-0000110C0000}"/>
    <cellStyle name="Normal 7" xfId="890" xr:uid="{00000000-0005-0000-0000-0000120C0000}"/>
    <cellStyle name="Normal 8" xfId="891" xr:uid="{00000000-0005-0000-0000-0000130C0000}"/>
    <cellStyle name="Normal 9" xfId="892" xr:uid="{00000000-0005-0000-0000-0000140C0000}"/>
    <cellStyle name="optionalExposure" xfId="893" xr:uid="{00000000-0005-0000-0000-0000150C0000}"/>
    <cellStyle name="optionalMaturity" xfId="894" xr:uid="{00000000-0005-0000-0000-0000160C0000}"/>
    <cellStyle name="optionalPD" xfId="895" xr:uid="{00000000-0005-0000-0000-0000170C0000}"/>
    <cellStyle name="optionalPercentage" xfId="896" xr:uid="{00000000-0005-0000-0000-0000180C0000}"/>
    <cellStyle name="optionalPercentageL" xfId="897" xr:uid="{00000000-0005-0000-0000-0000190C0000}"/>
    <cellStyle name="optionalPercentageS" xfId="898" xr:uid="{00000000-0005-0000-0000-00001A0C0000}"/>
    <cellStyle name="optionalSelection" xfId="899" xr:uid="{00000000-0005-0000-0000-00001B0C0000}"/>
    <cellStyle name="optionalText" xfId="900" xr:uid="{00000000-0005-0000-0000-00001C0C0000}"/>
    <cellStyle name="Percent 10" xfId="901" xr:uid="{00000000-0005-0000-0000-00001D0C0000}"/>
    <cellStyle name="Percent 11" xfId="1227" xr:uid="{00000000-0005-0000-0000-00001E0C0000}"/>
    <cellStyle name="Percent 11 2" xfId="1236" xr:uid="{00000000-0005-0000-0000-00001F0C0000}"/>
    <cellStyle name="Percent 12" xfId="3503" xr:uid="{00000000-0005-0000-0000-0000200C0000}"/>
    <cellStyle name="Percent 12 2" xfId="3506" xr:uid="{00000000-0005-0000-0000-0000210C0000}"/>
    <cellStyle name="Percent 12 3" xfId="3509" xr:uid="{00000000-0005-0000-0000-0000220C0000}"/>
    <cellStyle name="Percent 2" xfId="5" xr:uid="{00000000-0005-0000-0000-0000230C0000}"/>
    <cellStyle name="Percent 2 10" xfId="902" xr:uid="{00000000-0005-0000-0000-0000240C0000}"/>
    <cellStyle name="Percent 2 10 2" xfId="903" xr:uid="{00000000-0005-0000-0000-0000250C0000}"/>
    <cellStyle name="Percent 2 10 2 2" xfId="904" xr:uid="{00000000-0005-0000-0000-0000260C0000}"/>
    <cellStyle name="Percent 2 10 2 2 2" xfId="1963" xr:uid="{00000000-0005-0000-0000-0000270C0000}"/>
    <cellStyle name="Percent 2 10 2 2 2 2" xfId="3468" xr:uid="{00000000-0005-0000-0000-0000280C0000}"/>
    <cellStyle name="Percent 2 10 2 2 3" xfId="2715" xr:uid="{00000000-0005-0000-0000-0000290C0000}"/>
    <cellStyle name="Percent 2 10 3" xfId="905" xr:uid="{00000000-0005-0000-0000-00002A0C0000}"/>
    <cellStyle name="Percent 2 11" xfId="906" xr:uid="{00000000-0005-0000-0000-00002B0C0000}"/>
    <cellStyle name="Percent 2 11 2" xfId="907" xr:uid="{00000000-0005-0000-0000-00002C0C0000}"/>
    <cellStyle name="Percent 2 11 2 2" xfId="908" xr:uid="{00000000-0005-0000-0000-00002D0C0000}"/>
    <cellStyle name="Percent 2 11 2 2 2" xfId="1964" xr:uid="{00000000-0005-0000-0000-00002E0C0000}"/>
    <cellStyle name="Percent 2 11 2 2 2 2" xfId="3469" xr:uid="{00000000-0005-0000-0000-00002F0C0000}"/>
    <cellStyle name="Percent 2 11 2 2 3" xfId="2716" xr:uid="{00000000-0005-0000-0000-0000300C0000}"/>
    <cellStyle name="Percent 2 11 3" xfId="909" xr:uid="{00000000-0005-0000-0000-0000310C0000}"/>
    <cellStyle name="Percent 2 12" xfId="910" xr:uid="{00000000-0005-0000-0000-0000320C0000}"/>
    <cellStyle name="Percent 2 12 2" xfId="911" xr:uid="{00000000-0005-0000-0000-0000330C0000}"/>
    <cellStyle name="Percent 2 12 2 2" xfId="912" xr:uid="{00000000-0005-0000-0000-0000340C0000}"/>
    <cellStyle name="Percent 2 12 2 2 2" xfId="1965" xr:uid="{00000000-0005-0000-0000-0000350C0000}"/>
    <cellStyle name="Percent 2 12 2 2 2 2" xfId="3470" xr:uid="{00000000-0005-0000-0000-0000360C0000}"/>
    <cellStyle name="Percent 2 12 2 2 3" xfId="2717" xr:uid="{00000000-0005-0000-0000-0000370C0000}"/>
    <cellStyle name="Percent 2 12 3" xfId="913" xr:uid="{00000000-0005-0000-0000-0000380C0000}"/>
    <cellStyle name="Percent 2 13" xfId="914" xr:uid="{00000000-0005-0000-0000-0000390C0000}"/>
    <cellStyle name="Percent 2 13 2" xfId="915" xr:uid="{00000000-0005-0000-0000-00003A0C0000}"/>
    <cellStyle name="Percent 2 14" xfId="916" xr:uid="{00000000-0005-0000-0000-00003B0C0000}"/>
    <cellStyle name="Percent 2 14 2" xfId="917" xr:uid="{00000000-0005-0000-0000-00003C0C0000}"/>
    <cellStyle name="Percent 2 14 2 2" xfId="1966" xr:uid="{00000000-0005-0000-0000-00003D0C0000}"/>
    <cellStyle name="Percent 2 14 2 2 2" xfId="3471" xr:uid="{00000000-0005-0000-0000-00003E0C0000}"/>
    <cellStyle name="Percent 2 14 2 3" xfId="2718" xr:uid="{00000000-0005-0000-0000-00003F0C0000}"/>
    <cellStyle name="Percent 2 15" xfId="918" xr:uid="{00000000-0005-0000-0000-0000400C0000}"/>
    <cellStyle name="Percent 2 16" xfId="919" xr:uid="{00000000-0005-0000-0000-0000410C0000}"/>
    <cellStyle name="Percent 2 17" xfId="1234" xr:uid="{00000000-0005-0000-0000-0000420C0000}"/>
    <cellStyle name="Percent 2 2" xfId="920" xr:uid="{00000000-0005-0000-0000-0000430C0000}"/>
    <cellStyle name="Percent 2 2 10" xfId="921" xr:uid="{00000000-0005-0000-0000-0000440C0000}"/>
    <cellStyle name="Percent 2 2 10 2" xfId="922" xr:uid="{00000000-0005-0000-0000-0000450C0000}"/>
    <cellStyle name="Percent 2 2 10 2 2" xfId="1967" xr:uid="{00000000-0005-0000-0000-0000460C0000}"/>
    <cellStyle name="Percent 2 2 10 2 2 2" xfId="3472" xr:uid="{00000000-0005-0000-0000-0000470C0000}"/>
    <cellStyle name="Percent 2 2 10 2 3" xfId="2719" xr:uid="{00000000-0005-0000-0000-0000480C0000}"/>
    <cellStyle name="Percent 2 2 11" xfId="923" xr:uid="{00000000-0005-0000-0000-0000490C0000}"/>
    <cellStyle name="Percent 2 2 2" xfId="924" xr:uid="{00000000-0005-0000-0000-00004A0C0000}"/>
    <cellStyle name="Percent 2 2 2 2" xfId="925" xr:uid="{00000000-0005-0000-0000-00004B0C0000}"/>
    <cellStyle name="Percent 2 2 2 2 2" xfId="926" xr:uid="{00000000-0005-0000-0000-00004C0C0000}"/>
    <cellStyle name="Percent 2 2 2 3" xfId="927" xr:uid="{00000000-0005-0000-0000-00004D0C0000}"/>
    <cellStyle name="Percent 2 2 2 3 2" xfId="928" xr:uid="{00000000-0005-0000-0000-00004E0C0000}"/>
    <cellStyle name="Percent 2 2 2 4" xfId="929" xr:uid="{00000000-0005-0000-0000-00004F0C0000}"/>
    <cellStyle name="Percent 2 2 2 4 2" xfId="930" xr:uid="{00000000-0005-0000-0000-0000500C0000}"/>
    <cellStyle name="Percent 2 2 2 5" xfId="931" xr:uid="{00000000-0005-0000-0000-0000510C0000}"/>
    <cellStyle name="Percent 2 2 3" xfId="932" xr:uid="{00000000-0005-0000-0000-0000520C0000}"/>
    <cellStyle name="Percent 2 2 3 2" xfId="933" xr:uid="{00000000-0005-0000-0000-0000530C0000}"/>
    <cellStyle name="Percent 2 2 3 2 2" xfId="934" xr:uid="{00000000-0005-0000-0000-0000540C0000}"/>
    <cellStyle name="Percent 2 2 3 3" xfId="935" xr:uid="{00000000-0005-0000-0000-0000550C0000}"/>
    <cellStyle name="Percent 2 2 3 3 2" xfId="936" xr:uid="{00000000-0005-0000-0000-0000560C0000}"/>
    <cellStyle name="Percent 2 2 3 4" xfId="937" xr:uid="{00000000-0005-0000-0000-0000570C0000}"/>
    <cellStyle name="Percent 2 2 3 4 2" xfId="938" xr:uid="{00000000-0005-0000-0000-0000580C0000}"/>
    <cellStyle name="Percent 2 2 3 5" xfId="939" xr:uid="{00000000-0005-0000-0000-0000590C0000}"/>
    <cellStyle name="Percent 2 2 4" xfId="940" xr:uid="{00000000-0005-0000-0000-00005A0C0000}"/>
    <cellStyle name="Percent 2 2 4 2" xfId="941" xr:uid="{00000000-0005-0000-0000-00005B0C0000}"/>
    <cellStyle name="Percent 2 2 4 2 2" xfId="942" xr:uid="{00000000-0005-0000-0000-00005C0C0000}"/>
    <cellStyle name="Percent 2 2 4 3" xfId="943" xr:uid="{00000000-0005-0000-0000-00005D0C0000}"/>
    <cellStyle name="Percent 2 2 5" xfId="944" xr:uid="{00000000-0005-0000-0000-00005E0C0000}"/>
    <cellStyle name="Percent 2 2 5 2" xfId="945" xr:uid="{00000000-0005-0000-0000-00005F0C0000}"/>
    <cellStyle name="Percent 2 2 5 2 2" xfId="946" xr:uid="{00000000-0005-0000-0000-0000600C0000}"/>
    <cellStyle name="Percent 2 2 5 2 2 2" xfId="947" xr:uid="{00000000-0005-0000-0000-0000610C0000}"/>
    <cellStyle name="Percent 2 2 5 2 2 2 2" xfId="1968" xr:uid="{00000000-0005-0000-0000-0000620C0000}"/>
    <cellStyle name="Percent 2 2 5 2 2 2 2 2" xfId="3473" xr:uid="{00000000-0005-0000-0000-0000630C0000}"/>
    <cellStyle name="Percent 2 2 5 2 2 2 3" xfId="2720" xr:uid="{00000000-0005-0000-0000-0000640C0000}"/>
    <cellStyle name="Percent 2 2 5 2 3" xfId="948" xr:uid="{00000000-0005-0000-0000-0000650C0000}"/>
    <cellStyle name="Percent 2 2 5 3" xfId="949" xr:uid="{00000000-0005-0000-0000-0000660C0000}"/>
    <cellStyle name="Percent 2 2 5 3 2" xfId="950" xr:uid="{00000000-0005-0000-0000-0000670C0000}"/>
    <cellStyle name="Percent 2 2 5 3 2 2" xfId="951" xr:uid="{00000000-0005-0000-0000-0000680C0000}"/>
    <cellStyle name="Percent 2 2 5 3 2 2 2" xfId="1969" xr:uid="{00000000-0005-0000-0000-0000690C0000}"/>
    <cellStyle name="Percent 2 2 5 3 2 2 2 2" xfId="3474" xr:uid="{00000000-0005-0000-0000-00006A0C0000}"/>
    <cellStyle name="Percent 2 2 5 3 2 2 3" xfId="2721" xr:uid="{00000000-0005-0000-0000-00006B0C0000}"/>
    <cellStyle name="Percent 2 2 5 3 3" xfId="952" xr:uid="{00000000-0005-0000-0000-00006C0C0000}"/>
    <cellStyle name="Percent 2 2 5 4" xfId="953" xr:uid="{00000000-0005-0000-0000-00006D0C0000}"/>
    <cellStyle name="Percent 2 2 5 4 2" xfId="954" xr:uid="{00000000-0005-0000-0000-00006E0C0000}"/>
    <cellStyle name="Percent 2 2 5 4 2 2" xfId="955" xr:uid="{00000000-0005-0000-0000-00006F0C0000}"/>
    <cellStyle name="Percent 2 2 5 4 2 2 2" xfId="1970" xr:uid="{00000000-0005-0000-0000-0000700C0000}"/>
    <cellStyle name="Percent 2 2 5 4 2 2 2 2" xfId="3475" xr:uid="{00000000-0005-0000-0000-0000710C0000}"/>
    <cellStyle name="Percent 2 2 5 4 2 2 3" xfId="2722" xr:uid="{00000000-0005-0000-0000-0000720C0000}"/>
    <cellStyle name="Percent 2 2 5 4 3" xfId="956" xr:uid="{00000000-0005-0000-0000-0000730C0000}"/>
    <cellStyle name="Percent 2 2 5 5" xfId="957" xr:uid="{00000000-0005-0000-0000-0000740C0000}"/>
    <cellStyle name="Percent 2 2 5 5 2" xfId="958" xr:uid="{00000000-0005-0000-0000-0000750C0000}"/>
    <cellStyle name="Percent 2 2 5 5 2 2" xfId="1971" xr:uid="{00000000-0005-0000-0000-0000760C0000}"/>
    <cellStyle name="Percent 2 2 5 5 2 2 2" xfId="3476" xr:uid="{00000000-0005-0000-0000-0000770C0000}"/>
    <cellStyle name="Percent 2 2 5 5 2 3" xfId="2723" xr:uid="{00000000-0005-0000-0000-0000780C0000}"/>
    <cellStyle name="Percent 2 2 5 6" xfId="959" xr:uid="{00000000-0005-0000-0000-0000790C0000}"/>
    <cellStyle name="Percent 2 2 6" xfId="960" xr:uid="{00000000-0005-0000-0000-00007A0C0000}"/>
    <cellStyle name="Percent 2 2 6 2" xfId="961" xr:uid="{00000000-0005-0000-0000-00007B0C0000}"/>
    <cellStyle name="Percent 2 2 6 2 2" xfId="962" xr:uid="{00000000-0005-0000-0000-00007C0C0000}"/>
    <cellStyle name="Percent 2 2 6 2 2 2" xfId="1972" xr:uid="{00000000-0005-0000-0000-00007D0C0000}"/>
    <cellStyle name="Percent 2 2 6 2 2 2 2" xfId="3477" xr:uid="{00000000-0005-0000-0000-00007E0C0000}"/>
    <cellStyle name="Percent 2 2 6 2 2 3" xfId="2724" xr:uid="{00000000-0005-0000-0000-00007F0C0000}"/>
    <cellStyle name="Percent 2 2 6 3" xfId="963" xr:uid="{00000000-0005-0000-0000-0000800C0000}"/>
    <cellStyle name="Percent 2 2 7" xfId="964" xr:uid="{00000000-0005-0000-0000-0000810C0000}"/>
    <cellStyle name="Percent 2 2 7 2" xfId="965" xr:uid="{00000000-0005-0000-0000-0000820C0000}"/>
    <cellStyle name="Percent 2 2 7 2 2" xfId="966" xr:uid="{00000000-0005-0000-0000-0000830C0000}"/>
    <cellStyle name="Percent 2 2 7 2 2 2" xfId="1973" xr:uid="{00000000-0005-0000-0000-0000840C0000}"/>
    <cellStyle name="Percent 2 2 7 2 2 2 2" xfId="3478" xr:uid="{00000000-0005-0000-0000-0000850C0000}"/>
    <cellStyle name="Percent 2 2 7 2 2 3" xfId="2726" xr:uid="{00000000-0005-0000-0000-0000860C0000}"/>
    <cellStyle name="Percent 2 2 7 3" xfId="967" xr:uid="{00000000-0005-0000-0000-0000870C0000}"/>
    <cellStyle name="Percent 2 2 8" xfId="968" xr:uid="{00000000-0005-0000-0000-0000880C0000}"/>
    <cellStyle name="Percent 2 2 8 2" xfId="969" xr:uid="{00000000-0005-0000-0000-0000890C0000}"/>
    <cellStyle name="Percent 2 2 9" xfId="970" xr:uid="{00000000-0005-0000-0000-00008A0C0000}"/>
    <cellStyle name="Percent 2 2 9 2" xfId="971" xr:uid="{00000000-0005-0000-0000-00008B0C0000}"/>
    <cellStyle name="Percent 2 3" xfId="972" xr:uid="{00000000-0005-0000-0000-00008C0C0000}"/>
    <cellStyle name="Percent 2 3 2" xfId="973" xr:uid="{00000000-0005-0000-0000-00008D0C0000}"/>
    <cellStyle name="Percent 2 3 2 2" xfId="974" xr:uid="{00000000-0005-0000-0000-00008E0C0000}"/>
    <cellStyle name="Percent 2 3 2 2 2" xfId="975" xr:uid="{00000000-0005-0000-0000-00008F0C0000}"/>
    <cellStyle name="Percent 2 3 2 3" xfId="976" xr:uid="{00000000-0005-0000-0000-0000900C0000}"/>
    <cellStyle name="Percent 2 3 2 3 2" xfId="977" xr:uid="{00000000-0005-0000-0000-0000910C0000}"/>
    <cellStyle name="Percent 2 3 2 4" xfId="978" xr:uid="{00000000-0005-0000-0000-0000920C0000}"/>
    <cellStyle name="Percent 2 3 2 4 2" xfId="979" xr:uid="{00000000-0005-0000-0000-0000930C0000}"/>
    <cellStyle name="Percent 2 3 2 5" xfId="980" xr:uid="{00000000-0005-0000-0000-0000940C0000}"/>
    <cellStyle name="Percent 2 3 3" xfId="981" xr:uid="{00000000-0005-0000-0000-0000950C0000}"/>
    <cellStyle name="Percent 2 3 3 2" xfId="982" xr:uid="{00000000-0005-0000-0000-0000960C0000}"/>
    <cellStyle name="Percent 2 3 4" xfId="983" xr:uid="{00000000-0005-0000-0000-0000970C0000}"/>
    <cellStyle name="Percent 2 3 4 2" xfId="984" xr:uid="{00000000-0005-0000-0000-0000980C0000}"/>
    <cellStyle name="Percent 2 3 5" xfId="985" xr:uid="{00000000-0005-0000-0000-0000990C0000}"/>
    <cellStyle name="Percent 2 3 5 2" xfId="986" xr:uid="{00000000-0005-0000-0000-00009A0C0000}"/>
    <cellStyle name="Percent 2 3 6" xfId="987" xr:uid="{00000000-0005-0000-0000-00009B0C0000}"/>
    <cellStyle name="Percent 2 4" xfId="988" xr:uid="{00000000-0005-0000-0000-00009C0C0000}"/>
    <cellStyle name="Percent 2 4 2" xfId="989" xr:uid="{00000000-0005-0000-0000-00009D0C0000}"/>
    <cellStyle name="Percent 2 4 2 2" xfId="990" xr:uid="{00000000-0005-0000-0000-00009E0C0000}"/>
    <cellStyle name="Percent 2 4 2 2 2" xfId="991" xr:uid="{00000000-0005-0000-0000-00009F0C0000}"/>
    <cellStyle name="Percent 2 4 2 3" xfId="992" xr:uid="{00000000-0005-0000-0000-0000A00C0000}"/>
    <cellStyle name="Percent 2 4 2 3 2" xfId="993" xr:uid="{00000000-0005-0000-0000-0000A10C0000}"/>
    <cellStyle name="Percent 2 4 2 4" xfId="994" xr:uid="{00000000-0005-0000-0000-0000A20C0000}"/>
    <cellStyle name="Percent 2 4 2 4 2" xfId="995" xr:uid="{00000000-0005-0000-0000-0000A30C0000}"/>
    <cellStyle name="Percent 2 4 2 5" xfId="996" xr:uid="{00000000-0005-0000-0000-0000A40C0000}"/>
    <cellStyle name="Percent 2 4 3" xfId="997" xr:uid="{00000000-0005-0000-0000-0000A50C0000}"/>
    <cellStyle name="Percent 2 4 3 2" xfId="998" xr:uid="{00000000-0005-0000-0000-0000A60C0000}"/>
    <cellStyle name="Percent 2 4 4" xfId="999" xr:uid="{00000000-0005-0000-0000-0000A70C0000}"/>
    <cellStyle name="Percent 2 4 4 2" xfId="1000" xr:uid="{00000000-0005-0000-0000-0000A80C0000}"/>
    <cellStyle name="Percent 2 4 5" xfId="1001" xr:uid="{00000000-0005-0000-0000-0000A90C0000}"/>
    <cellStyle name="Percent 2 4 5 2" xfId="1002" xr:uid="{00000000-0005-0000-0000-0000AA0C0000}"/>
    <cellStyle name="Percent 2 4 6" xfId="1003" xr:uid="{00000000-0005-0000-0000-0000AB0C0000}"/>
    <cellStyle name="Percent 2 5" xfId="1004" xr:uid="{00000000-0005-0000-0000-0000AC0C0000}"/>
    <cellStyle name="Percent 2 5 2" xfId="1005" xr:uid="{00000000-0005-0000-0000-0000AD0C0000}"/>
    <cellStyle name="Percent 2 5 2 2" xfId="1006" xr:uid="{00000000-0005-0000-0000-0000AE0C0000}"/>
    <cellStyle name="Percent 2 5 3" xfId="1007" xr:uid="{00000000-0005-0000-0000-0000AF0C0000}"/>
    <cellStyle name="Percent 2 5 3 2" xfId="1008" xr:uid="{00000000-0005-0000-0000-0000B00C0000}"/>
    <cellStyle name="Percent 2 5 4" xfId="1009" xr:uid="{00000000-0005-0000-0000-0000B10C0000}"/>
    <cellStyle name="Percent 2 5 4 2" xfId="1010" xr:uid="{00000000-0005-0000-0000-0000B20C0000}"/>
    <cellStyle name="Percent 2 5 5" xfId="1011" xr:uid="{00000000-0005-0000-0000-0000B30C0000}"/>
    <cellStyle name="Percent 2 6" xfId="1012" xr:uid="{00000000-0005-0000-0000-0000B40C0000}"/>
    <cellStyle name="Percent 2 6 2" xfId="1013" xr:uid="{00000000-0005-0000-0000-0000B50C0000}"/>
    <cellStyle name="Percent 2 6 2 2" xfId="1014" xr:uid="{00000000-0005-0000-0000-0000B60C0000}"/>
    <cellStyle name="Percent 2 6 3" xfId="1015" xr:uid="{00000000-0005-0000-0000-0000B70C0000}"/>
    <cellStyle name="Percent 2 7" xfId="1016" xr:uid="{00000000-0005-0000-0000-0000B80C0000}"/>
    <cellStyle name="Percent 2 7 2" xfId="1017" xr:uid="{00000000-0005-0000-0000-0000B90C0000}"/>
    <cellStyle name="Percent 2 7 2 2" xfId="1018" xr:uid="{00000000-0005-0000-0000-0000BA0C0000}"/>
    <cellStyle name="Percent 2 7 2 2 2" xfId="1019" xr:uid="{00000000-0005-0000-0000-0000BB0C0000}"/>
    <cellStyle name="Percent 2 7 2 2 2 2" xfId="1020" xr:uid="{00000000-0005-0000-0000-0000BC0C0000}"/>
    <cellStyle name="Percent 2 7 2 2 2 2 2" xfId="1974" xr:uid="{00000000-0005-0000-0000-0000BD0C0000}"/>
    <cellStyle name="Percent 2 7 2 2 2 2 2 2" xfId="3479" xr:uid="{00000000-0005-0000-0000-0000BE0C0000}"/>
    <cellStyle name="Percent 2 7 2 2 2 2 3" xfId="2727" xr:uid="{00000000-0005-0000-0000-0000BF0C0000}"/>
    <cellStyle name="Percent 2 7 2 2 3" xfId="1021" xr:uid="{00000000-0005-0000-0000-0000C00C0000}"/>
    <cellStyle name="Percent 2 7 2 3" xfId="1022" xr:uid="{00000000-0005-0000-0000-0000C10C0000}"/>
    <cellStyle name="Percent 2 7 2 3 2" xfId="1023" xr:uid="{00000000-0005-0000-0000-0000C20C0000}"/>
    <cellStyle name="Percent 2 7 2 3 2 2" xfId="1024" xr:uid="{00000000-0005-0000-0000-0000C30C0000}"/>
    <cellStyle name="Percent 2 7 2 3 2 2 2" xfId="1975" xr:uid="{00000000-0005-0000-0000-0000C40C0000}"/>
    <cellStyle name="Percent 2 7 2 3 2 2 2 2" xfId="3480" xr:uid="{00000000-0005-0000-0000-0000C50C0000}"/>
    <cellStyle name="Percent 2 7 2 3 2 2 3" xfId="2728" xr:uid="{00000000-0005-0000-0000-0000C60C0000}"/>
    <cellStyle name="Percent 2 7 2 3 3" xfId="1025" xr:uid="{00000000-0005-0000-0000-0000C70C0000}"/>
    <cellStyle name="Percent 2 7 2 4" xfId="1026" xr:uid="{00000000-0005-0000-0000-0000C80C0000}"/>
    <cellStyle name="Percent 2 7 2 4 2" xfId="1027" xr:uid="{00000000-0005-0000-0000-0000C90C0000}"/>
    <cellStyle name="Percent 2 7 2 4 2 2" xfId="1976" xr:uid="{00000000-0005-0000-0000-0000CA0C0000}"/>
    <cellStyle name="Percent 2 7 2 4 2 2 2" xfId="3481" xr:uid="{00000000-0005-0000-0000-0000CB0C0000}"/>
    <cellStyle name="Percent 2 7 2 4 2 3" xfId="2729" xr:uid="{00000000-0005-0000-0000-0000CC0C0000}"/>
    <cellStyle name="Percent 2 7 2 5" xfId="1028" xr:uid="{00000000-0005-0000-0000-0000CD0C0000}"/>
    <cellStyle name="Percent 2 7 3" xfId="1029" xr:uid="{00000000-0005-0000-0000-0000CE0C0000}"/>
    <cellStyle name="Percent 2 7 3 2" xfId="1030" xr:uid="{00000000-0005-0000-0000-0000CF0C0000}"/>
    <cellStyle name="Percent 2 7 3 2 2" xfId="1031" xr:uid="{00000000-0005-0000-0000-0000D00C0000}"/>
    <cellStyle name="Percent 2 7 3 2 2 2" xfId="1977" xr:uid="{00000000-0005-0000-0000-0000D10C0000}"/>
    <cellStyle name="Percent 2 7 3 2 2 2 2" xfId="3482" xr:uid="{00000000-0005-0000-0000-0000D20C0000}"/>
    <cellStyle name="Percent 2 7 3 2 2 3" xfId="2730" xr:uid="{00000000-0005-0000-0000-0000D30C0000}"/>
    <cellStyle name="Percent 2 7 3 3" xfId="1032" xr:uid="{00000000-0005-0000-0000-0000D40C0000}"/>
    <cellStyle name="Percent 2 7 4" xfId="1033" xr:uid="{00000000-0005-0000-0000-0000D50C0000}"/>
    <cellStyle name="Percent 2 7 4 2" xfId="1034" xr:uid="{00000000-0005-0000-0000-0000D60C0000}"/>
    <cellStyle name="Percent 2 7 4 2 2" xfId="1035" xr:uid="{00000000-0005-0000-0000-0000D70C0000}"/>
    <cellStyle name="Percent 2 7 4 2 2 2" xfId="1978" xr:uid="{00000000-0005-0000-0000-0000D80C0000}"/>
    <cellStyle name="Percent 2 7 4 2 2 2 2" xfId="3483" xr:uid="{00000000-0005-0000-0000-0000D90C0000}"/>
    <cellStyle name="Percent 2 7 4 2 2 3" xfId="2731" xr:uid="{00000000-0005-0000-0000-0000DA0C0000}"/>
    <cellStyle name="Percent 2 7 4 3" xfId="1036" xr:uid="{00000000-0005-0000-0000-0000DB0C0000}"/>
    <cellStyle name="Percent 2 7 5" xfId="1037" xr:uid="{00000000-0005-0000-0000-0000DC0C0000}"/>
    <cellStyle name="Percent 2 7 5 2" xfId="1038" xr:uid="{00000000-0005-0000-0000-0000DD0C0000}"/>
    <cellStyle name="Percent 2 7 5 2 2" xfId="1039" xr:uid="{00000000-0005-0000-0000-0000DE0C0000}"/>
    <cellStyle name="Percent 2 7 5 2 2 2" xfId="1979" xr:uid="{00000000-0005-0000-0000-0000DF0C0000}"/>
    <cellStyle name="Percent 2 7 5 2 2 2 2" xfId="3484" xr:uid="{00000000-0005-0000-0000-0000E00C0000}"/>
    <cellStyle name="Percent 2 7 5 2 2 3" xfId="2732" xr:uid="{00000000-0005-0000-0000-0000E10C0000}"/>
    <cellStyle name="Percent 2 7 5 3" xfId="1040" xr:uid="{00000000-0005-0000-0000-0000E20C0000}"/>
    <cellStyle name="Percent 2 7 6" xfId="1041" xr:uid="{00000000-0005-0000-0000-0000E30C0000}"/>
    <cellStyle name="Percent 2 7 6 2" xfId="1042" xr:uid="{00000000-0005-0000-0000-0000E40C0000}"/>
    <cellStyle name="Percent 2 7 6 2 2" xfId="1980" xr:uid="{00000000-0005-0000-0000-0000E50C0000}"/>
    <cellStyle name="Percent 2 7 6 2 2 2" xfId="3485" xr:uid="{00000000-0005-0000-0000-0000E60C0000}"/>
    <cellStyle name="Percent 2 7 6 2 3" xfId="2733" xr:uid="{00000000-0005-0000-0000-0000E70C0000}"/>
    <cellStyle name="Percent 2 7 7" xfId="1043" xr:uid="{00000000-0005-0000-0000-0000E80C0000}"/>
    <cellStyle name="Percent 2 8" xfId="1044" xr:uid="{00000000-0005-0000-0000-0000E90C0000}"/>
    <cellStyle name="Percent 2 8 2" xfId="1045" xr:uid="{00000000-0005-0000-0000-0000EA0C0000}"/>
    <cellStyle name="Percent 2 8 2 2" xfId="1046" xr:uid="{00000000-0005-0000-0000-0000EB0C0000}"/>
    <cellStyle name="Percent 2 8 2 2 2" xfId="1047" xr:uid="{00000000-0005-0000-0000-0000EC0C0000}"/>
    <cellStyle name="Percent 2 8 2 2 2 2" xfId="1981" xr:uid="{00000000-0005-0000-0000-0000ED0C0000}"/>
    <cellStyle name="Percent 2 8 2 2 2 2 2" xfId="3486" xr:uid="{00000000-0005-0000-0000-0000EE0C0000}"/>
    <cellStyle name="Percent 2 8 2 2 2 3" xfId="2734" xr:uid="{00000000-0005-0000-0000-0000EF0C0000}"/>
    <cellStyle name="Percent 2 8 2 3" xfId="1048" xr:uid="{00000000-0005-0000-0000-0000F00C0000}"/>
    <cellStyle name="Percent 2 8 3" xfId="1049" xr:uid="{00000000-0005-0000-0000-0000F10C0000}"/>
    <cellStyle name="Percent 2 8 3 2" xfId="1050" xr:uid="{00000000-0005-0000-0000-0000F20C0000}"/>
    <cellStyle name="Percent 2 8 3 2 2" xfId="1051" xr:uid="{00000000-0005-0000-0000-0000F30C0000}"/>
    <cellStyle name="Percent 2 8 3 2 2 2" xfId="1982" xr:uid="{00000000-0005-0000-0000-0000F40C0000}"/>
    <cellStyle name="Percent 2 8 3 2 2 2 2" xfId="3487" xr:uid="{00000000-0005-0000-0000-0000F50C0000}"/>
    <cellStyle name="Percent 2 8 3 2 2 3" xfId="2735" xr:uid="{00000000-0005-0000-0000-0000F60C0000}"/>
    <cellStyle name="Percent 2 8 3 3" xfId="1052" xr:uid="{00000000-0005-0000-0000-0000F70C0000}"/>
    <cellStyle name="Percent 2 8 4" xfId="1053" xr:uid="{00000000-0005-0000-0000-0000F80C0000}"/>
    <cellStyle name="Percent 2 8 4 2" xfId="1054" xr:uid="{00000000-0005-0000-0000-0000F90C0000}"/>
    <cellStyle name="Percent 2 8 4 2 2" xfId="1055" xr:uid="{00000000-0005-0000-0000-0000FA0C0000}"/>
    <cellStyle name="Percent 2 8 4 2 2 2" xfId="1983" xr:uid="{00000000-0005-0000-0000-0000FB0C0000}"/>
    <cellStyle name="Percent 2 8 4 2 2 2 2" xfId="3488" xr:uid="{00000000-0005-0000-0000-0000FC0C0000}"/>
    <cellStyle name="Percent 2 8 4 2 2 3" xfId="2736" xr:uid="{00000000-0005-0000-0000-0000FD0C0000}"/>
    <cellStyle name="Percent 2 8 4 3" xfId="1056" xr:uid="{00000000-0005-0000-0000-0000FE0C0000}"/>
    <cellStyle name="Percent 2 8 5" xfId="1057" xr:uid="{00000000-0005-0000-0000-0000FF0C0000}"/>
    <cellStyle name="Percent 2 8 5 2" xfId="1058" xr:uid="{00000000-0005-0000-0000-0000000D0000}"/>
    <cellStyle name="Percent 2 8 5 2 2" xfId="1984" xr:uid="{00000000-0005-0000-0000-0000010D0000}"/>
    <cellStyle name="Percent 2 8 5 2 2 2" xfId="3489" xr:uid="{00000000-0005-0000-0000-0000020D0000}"/>
    <cellStyle name="Percent 2 8 5 2 3" xfId="2737" xr:uid="{00000000-0005-0000-0000-0000030D0000}"/>
    <cellStyle name="Percent 2 8 6" xfId="1059" xr:uid="{00000000-0005-0000-0000-0000040D0000}"/>
    <cellStyle name="Percent 2 9" xfId="1060" xr:uid="{00000000-0005-0000-0000-0000050D0000}"/>
    <cellStyle name="Percent 2 9 2" xfId="1061" xr:uid="{00000000-0005-0000-0000-0000060D0000}"/>
    <cellStyle name="Percent 2 9 2 2" xfId="1062" xr:uid="{00000000-0005-0000-0000-0000070D0000}"/>
    <cellStyle name="Percent 2 9 2 2 2" xfId="1063" xr:uid="{00000000-0005-0000-0000-0000080D0000}"/>
    <cellStyle name="Percent 2 9 2 2 2 2" xfId="1985" xr:uid="{00000000-0005-0000-0000-0000090D0000}"/>
    <cellStyle name="Percent 2 9 2 2 2 2 2" xfId="3490" xr:uid="{00000000-0005-0000-0000-00000A0D0000}"/>
    <cellStyle name="Percent 2 9 2 2 2 3" xfId="2738" xr:uid="{00000000-0005-0000-0000-00000B0D0000}"/>
    <cellStyle name="Percent 2 9 2 3" xfId="1064" xr:uid="{00000000-0005-0000-0000-00000C0D0000}"/>
    <cellStyle name="Percent 2 9 3" xfId="1065" xr:uid="{00000000-0005-0000-0000-00000D0D0000}"/>
    <cellStyle name="Percent 2 9 3 2" xfId="1066" xr:uid="{00000000-0005-0000-0000-00000E0D0000}"/>
    <cellStyle name="Percent 2 9 3 2 2" xfId="1067" xr:uid="{00000000-0005-0000-0000-00000F0D0000}"/>
    <cellStyle name="Percent 2 9 3 2 2 2" xfId="1986" xr:uid="{00000000-0005-0000-0000-0000100D0000}"/>
    <cellStyle name="Percent 2 9 3 2 2 2 2" xfId="3491" xr:uid="{00000000-0005-0000-0000-0000110D0000}"/>
    <cellStyle name="Percent 2 9 3 2 2 3" xfId="2739" xr:uid="{00000000-0005-0000-0000-0000120D0000}"/>
    <cellStyle name="Percent 2 9 3 3" xfId="1068" xr:uid="{00000000-0005-0000-0000-0000130D0000}"/>
    <cellStyle name="Percent 2 9 4" xfId="1069" xr:uid="{00000000-0005-0000-0000-0000140D0000}"/>
    <cellStyle name="Percent 2 9 4 2" xfId="1070" xr:uid="{00000000-0005-0000-0000-0000150D0000}"/>
    <cellStyle name="Percent 2 9 4 2 2" xfId="1987" xr:uid="{00000000-0005-0000-0000-0000160D0000}"/>
    <cellStyle name="Percent 2 9 4 2 2 2" xfId="3492" xr:uid="{00000000-0005-0000-0000-0000170D0000}"/>
    <cellStyle name="Percent 2 9 4 2 3" xfId="2740" xr:uid="{00000000-0005-0000-0000-0000180D0000}"/>
    <cellStyle name="Percent 2 9 5" xfId="1071" xr:uid="{00000000-0005-0000-0000-0000190D0000}"/>
    <cellStyle name="Percent 3" xfId="1072" xr:uid="{00000000-0005-0000-0000-00001A0D0000}"/>
    <cellStyle name="Percent 3 10" xfId="1073" xr:uid="{00000000-0005-0000-0000-00001B0D0000}"/>
    <cellStyle name="Percent 3 2" xfId="1074" xr:uid="{00000000-0005-0000-0000-00001C0D0000}"/>
    <cellStyle name="Percent 3 2 2" xfId="1075" xr:uid="{00000000-0005-0000-0000-00001D0D0000}"/>
    <cellStyle name="Percent 3 2 2 2" xfId="1076" xr:uid="{00000000-0005-0000-0000-00001E0D0000}"/>
    <cellStyle name="Percent 3 2 2 2 2" xfId="1077" xr:uid="{00000000-0005-0000-0000-00001F0D0000}"/>
    <cellStyle name="Percent 3 2 2 3" xfId="1078" xr:uid="{00000000-0005-0000-0000-0000200D0000}"/>
    <cellStyle name="Percent 3 2 2 3 2" xfId="1079" xr:uid="{00000000-0005-0000-0000-0000210D0000}"/>
    <cellStyle name="Percent 3 2 2 4" xfId="1080" xr:uid="{00000000-0005-0000-0000-0000220D0000}"/>
    <cellStyle name="Percent 3 2 2 4 2" xfId="1081" xr:uid="{00000000-0005-0000-0000-0000230D0000}"/>
    <cellStyle name="Percent 3 2 2 5" xfId="1082" xr:uid="{00000000-0005-0000-0000-0000240D0000}"/>
    <cellStyle name="Percent 3 2 3" xfId="1083" xr:uid="{00000000-0005-0000-0000-0000250D0000}"/>
    <cellStyle name="Percent 3 2 3 2" xfId="1084" xr:uid="{00000000-0005-0000-0000-0000260D0000}"/>
    <cellStyle name="Percent 3 2 3 2 2" xfId="1085" xr:uid="{00000000-0005-0000-0000-0000270D0000}"/>
    <cellStyle name="Percent 3 2 3 3" xfId="1086" xr:uid="{00000000-0005-0000-0000-0000280D0000}"/>
    <cellStyle name="Percent 3 2 3 3 2" xfId="1087" xr:uid="{00000000-0005-0000-0000-0000290D0000}"/>
    <cellStyle name="Percent 3 2 3 4" xfId="1088" xr:uid="{00000000-0005-0000-0000-00002A0D0000}"/>
    <cellStyle name="Percent 3 2 3 4 2" xfId="1089" xr:uid="{00000000-0005-0000-0000-00002B0D0000}"/>
    <cellStyle name="Percent 3 2 3 5" xfId="1090" xr:uid="{00000000-0005-0000-0000-00002C0D0000}"/>
    <cellStyle name="Percent 3 2 4" xfId="1091" xr:uid="{00000000-0005-0000-0000-00002D0D0000}"/>
    <cellStyle name="Percent 3 2 4 2" xfId="1092" xr:uid="{00000000-0005-0000-0000-00002E0D0000}"/>
    <cellStyle name="Percent 3 2 5" xfId="1093" xr:uid="{00000000-0005-0000-0000-00002F0D0000}"/>
    <cellStyle name="Percent 3 2 5 2" xfId="1094" xr:uid="{00000000-0005-0000-0000-0000300D0000}"/>
    <cellStyle name="Percent 3 2 6" xfId="1095" xr:uid="{00000000-0005-0000-0000-0000310D0000}"/>
    <cellStyle name="Percent 3 2 6 2" xfId="1096" xr:uid="{00000000-0005-0000-0000-0000320D0000}"/>
    <cellStyle name="Percent 3 2 7" xfId="1097" xr:uid="{00000000-0005-0000-0000-0000330D0000}"/>
    <cellStyle name="Percent 3 3" xfId="1098" xr:uid="{00000000-0005-0000-0000-0000340D0000}"/>
    <cellStyle name="Percent 3 3 2" xfId="1099" xr:uid="{00000000-0005-0000-0000-0000350D0000}"/>
    <cellStyle name="Percent 3 3 2 2" xfId="1100" xr:uid="{00000000-0005-0000-0000-0000360D0000}"/>
    <cellStyle name="Percent 3 3 2 2 2" xfId="1101" xr:uid="{00000000-0005-0000-0000-0000370D0000}"/>
    <cellStyle name="Percent 3 3 2 3" xfId="1102" xr:uid="{00000000-0005-0000-0000-0000380D0000}"/>
    <cellStyle name="Percent 3 3 2 3 2" xfId="1103" xr:uid="{00000000-0005-0000-0000-0000390D0000}"/>
    <cellStyle name="Percent 3 3 2 4" xfId="1104" xr:uid="{00000000-0005-0000-0000-00003A0D0000}"/>
    <cellStyle name="Percent 3 3 2 4 2" xfId="1105" xr:uid="{00000000-0005-0000-0000-00003B0D0000}"/>
    <cellStyle name="Percent 3 3 2 5" xfId="1106" xr:uid="{00000000-0005-0000-0000-00003C0D0000}"/>
    <cellStyle name="Percent 3 3 3" xfId="1107" xr:uid="{00000000-0005-0000-0000-00003D0D0000}"/>
    <cellStyle name="Percent 3 3 3 2" xfId="1108" xr:uid="{00000000-0005-0000-0000-00003E0D0000}"/>
    <cellStyle name="Percent 3 3 4" xfId="1109" xr:uid="{00000000-0005-0000-0000-00003F0D0000}"/>
    <cellStyle name="Percent 3 3 4 2" xfId="1110" xr:uid="{00000000-0005-0000-0000-0000400D0000}"/>
    <cellStyle name="Percent 3 3 5" xfId="1111" xr:uid="{00000000-0005-0000-0000-0000410D0000}"/>
    <cellStyle name="Percent 3 3 5 2" xfId="1112" xr:uid="{00000000-0005-0000-0000-0000420D0000}"/>
    <cellStyle name="Percent 3 3 6" xfId="1113" xr:uid="{00000000-0005-0000-0000-0000430D0000}"/>
    <cellStyle name="Percent 3 4" xfId="1114" xr:uid="{00000000-0005-0000-0000-0000440D0000}"/>
    <cellStyle name="Percent 3 4 2" xfId="1115" xr:uid="{00000000-0005-0000-0000-0000450D0000}"/>
    <cellStyle name="Percent 3 4 2 2" xfId="1116" xr:uid="{00000000-0005-0000-0000-0000460D0000}"/>
    <cellStyle name="Percent 3 4 3" xfId="1117" xr:uid="{00000000-0005-0000-0000-0000470D0000}"/>
    <cellStyle name="Percent 3 4 3 2" xfId="1118" xr:uid="{00000000-0005-0000-0000-0000480D0000}"/>
    <cellStyle name="Percent 3 4 4" xfId="1119" xr:uid="{00000000-0005-0000-0000-0000490D0000}"/>
    <cellStyle name="Percent 3 4 4 2" xfId="1120" xr:uid="{00000000-0005-0000-0000-00004A0D0000}"/>
    <cellStyle name="Percent 3 4 5" xfId="1121" xr:uid="{00000000-0005-0000-0000-00004B0D0000}"/>
    <cellStyle name="Percent 3 5" xfId="1122" xr:uid="{00000000-0005-0000-0000-00004C0D0000}"/>
    <cellStyle name="Percent 3 5 2" xfId="1123" xr:uid="{00000000-0005-0000-0000-00004D0D0000}"/>
    <cellStyle name="Percent 3 5 2 2" xfId="1124" xr:uid="{00000000-0005-0000-0000-00004E0D0000}"/>
    <cellStyle name="Percent 3 5 3" xfId="1125" xr:uid="{00000000-0005-0000-0000-00004F0D0000}"/>
    <cellStyle name="Percent 3 6" xfId="1126" xr:uid="{00000000-0005-0000-0000-0000500D0000}"/>
    <cellStyle name="Percent 3 7" xfId="1127" xr:uid="{00000000-0005-0000-0000-0000510D0000}"/>
    <cellStyle name="Percent 3 7 2" xfId="1128" xr:uid="{00000000-0005-0000-0000-0000520D0000}"/>
    <cellStyle name="Percent 3 8" xfId="1129" xr:uid="{00000000-0005-0000-0000-0000530D0000}"/>
    <cellStyle name="Percent 3 8 2" xfId="1130" xr:uid="{00000000-0005-0000-0000-0000540D0000}"/>
    <cellStyle name="Percent 3 9" xfId="1131" xr:uid="{00000000-0005-0000-0000-0000550D0000}"/>
    <cellStyle name="Percent 3 9 2" xfId="1132" xr:uid="{00000000-0005-0000-0000-0000560D0000}"/>
    <cellStyle name="Percent 4" xfId="1133" xr:uid="{00000000-0005-0000-0000-0000570D0000}"/>
    <cellStyle name="Percent 4 2" xfId="1134" xr:uid="{00000000-0005-0000-0000-0000580D0000}"/>
    <cellStyle name="Percent 4 2 2" xfId="1135" xr:uid="{00000000-0005-0000-0000-0000590D0000}"/>
    <cellStyle name="Percent 4 2 2 2" xfId="1136" xr:uid="{00000000-0005-0000-0000-00005A0D0000}"/>
    <cellStyle name="Percent 4 2 2 2 2" xfId="1137" xr:uid="{00000000-0005-0000-0000-00005B0D0000}"/>
    <cellStyle name="Percent 4 2 2 3" xfId="1138" xr:uid="{00000000-0005-0000-0000-00005C0D0000}"/>
    <cellStyle name="Percent 4 2 2 3 2" xfId="1139" xr:uid="{00000000-0005-0000-0000-00005D0D0000}"/>
    <cellStyle name="Percent 4 2 2 4" xfId="1140" xr:uid="{00000000-0005-0000-0000-00005E0D0000}"/>
    <cellStyle name="Percent 4 2 2 4 2" xfId="1141" xr:uid="{00000000-0005-0000-0000-00005F0D0000}"/>
    <cellStyle name="Percent 4 2 2 5" xfId="1142" xr:uid="{00000000-0005-0000-0000-0000600D0000}"/>
    <cellStyle name="Percent 4 2 3" xfId="1143" xr:uid="{00000000-0005-0000-0000-0000610D0000}"/>
    <cellStyle name="Percent 4 2 3 2" xfId="1144" xr:uid="{00000000-0005-0000-0000-0000620D0000}"/>
    <cellStyle name="Percent 4 2 3 2 2" xfId="1145" xr:uid="{00000000-0005-0000-0000-0000630D0000}"/>
    <cellStyle name="Percent 4 2 3 3" xfId="1146" xr:uid="{00000000-0005-0000-0000-0000640D0000}"/>
    <cellStyle name="Percent 4 2 3 3 2" xfId="1147" xr:uid="{00000000-0005-0000-0000-0000650D0000}"/>
    <cellStyle name="Percent 4 2 3 4" xfId="1148" xr:uid="{00000000-0005-0000-0000-0000660D0000}"/>
    <cellStyle name="Percent 4 2 3 4 2" xfId="1149" xr:uid="{00000000-0005-0000-0000-0000670D0000}"/>
    <cellStyle name="Percent 4 2 3 5" xfId="1150" xr:uid="{00000000-0005-0000-0000-0000680D0000}"/>
    <cellStyle name="Percent 4 2 4" xfId="1151" xr:uid="{00000000-0005-0000-0000-0000690D0000}"/>
    <cellStyle name="Percent 4 2 4 2" xfId="1152" xr:uid="{00000000-0005-0000-0000-00006A0D0000}"/>
    <cellStyle name="Percent 4 2 5" xfId="1153" xr:uid="{00000000-0005-0000-0000-00006B0D0000}"/>
    <cellStyle name="Percent 4 2 5 2" xfId="1154" xr:uid="{00000000-0005-0000-0000-00006C0D0000}"/>
    <cellStyle name="Percent 4 2 6" xfId="1155" xr:uid="{00000000-0005-0000-0000-00006D0D0000}"/>
    <cellStyle name="Percent 4 2 6 2" xfId="1156" xr:uid="{00000000-0005-0000-0000-00006E0D0000}"/>
    <cellStyle name="Percent 4 2 7" xfId="1157" xr:uid="{00000000-0005-0000-0000-00006F0D0000}"/>
    <cellStyle name="Percent 4 3" xfId="1158" xr:uid="{00000000-0005-0000-0000-0000700D0000}"/>
    <cellStyle name="Percent 4 3 2" xfId="1159" xr:uid="{00000000-0005-0000-0000-0000710D0000}"/>
    <cellStyle name="Percent 4 3 2 2" xfId="1160" xr:uid="{00000000-0005-0000-0000-0000720D0000}"/>
    <cellStyle name="Percent 4 3 2 2 2" xfId="1161" xr:uid="{00000000-0005-0000-0000-0000730D0000}"/>
    <cellStyle name="Percent 4 3 2 3" xfId="1162" xr:uid="{00000000-0005-0000-0000-0000740D0000}"/>
    <cellStyle name="Percent 4 3 2 3 2" xfId="1163" xr:uid="{00000000-0005-0000-0000-0000750D0000}"/>
    <cellStyle name="Percent 4 3 2 4" xfId="1164" xr:uid="{00000000-0005-0000-0000-0000760D0000}"/>
    <cellStyle name="Percent 4 3 2 4 2" xfId="1165" xr:uid="{00000000-0005-0000-0000-0000770D0000}"/>
    <cellStyle name="Percent 4 3 2 5" xfId="1166" xr:uid="{00000000-0005-0000-0000-0000780D0000}"/>
    <cellStyle name="Percent 4 3 3" xfId="1167" xr:uid="{00000000-0005-0000-0000-0000790D0000}"/>
    <cellStyle name="Percent 4 3 3 2" xfId="1168" xr:uid="{00000000-0005-0000-0000-00007A0D0000}"/>
    <cellStyle name="Percent 4 3 4" xfId="1169" xr:uid="{00000000-0005-0000-0000-00007B0D0000}"/>
    <cellStyle name="Percent 4 3 4 2" xfId="1170" xr:uid="{00000000-0005-0000-0000-00007C0D0000}"/>
    <cellStyle name="Percent 4 3 5" xfId="1171" xr:uid="{00000000-0005-0000-0000-00007D0D0000}"/>
    <cellStyle name="Percent 4 3 5 2" xfId="1172" xr:uid="{00000000-0005-0000-0000-00007E0D0000}"/>
    <cellStyle name="Percent 4 3 6" xfId="1173" xr:uid="{00000000-0005-0000-0000-00007F0D0000}"/>
    <cellStyle name="Percent 4 4" xfId="1174" xr:uid="{00000000-0005-0000-0000-0000800D0000}"/>
    <cellStyle name="Percent 4 4 2" xfId="1175" xr:uid="{00000000-0005-0000-0000-0000810D0000}"/>
    <cellStyle name="Percent 4 4 2 2" xfId="1176" xr:uid="{00000000-0005-0000-0000-0000820D0000}"/>
    <cellStyle name="Percent 4 4 3" xfId="1177" xr:uid="{00000000-0005-0000-0000-0000830D0000}"/>
    <cellStyle name="Percent 4 4 3 2" xfId="1178" xr:uid="{00000000-0005-0000-0000-0000840D0000}"/>
    <cellStyle name="Percent 4 4 4" xfId="1179" xr:uid="{00000000-0005-0000-0000-0000850D0000}"/>
    <cellStyle name="Percent 4 4 4 2" xfId="1180" xr:uid="{00000000-0005-0000-0000-0000860D0000}"/>
    <cellStyle name="Percent 4 4 5" xfId="1181" xr:uid="{00000000-0005-0000-0000-0000870D0000}"/>
    <cellStyle name="Percent 4 5" xfId="1182" xr:uid="{00000000-0005-0000-0000-0000880D0000}"/>
    <cellStyle name="Percent 4 5 2" xfId="1183" xr:uid="{00000000-0005-0000-0000-0000890D0000}"/>
    <cellStyle name="Percent 4 6" xfId="1184" xr:uid="{00000000-0005-0000-0000-00008A0D0000}"/>
    <cellStyle name="Percent 4 6 2" xfId="1185" xr:uid="{00000000-0005-0000-0000-00008B0D0000}"/>
    <cellStyle name="Percent 4 7" xfId="1186" xr:uid="{00000000-0005-0000-0000-00008C0D0000}"/>
    <cellStyle name="Percent 4 7 2" xfId="1187" xr:uid="{00000000-0005-0000-0000-00008D0D0000}"/>
    <cellStyle name="Percent 4 8" xfId="1188" xr:uid="{00000000-0005-0000-0000-00008E0D0000}"/>
    <cellStyle name="Percent 5" xfId="1189" xr:uid="{00000000-0005-0000-0000-00008F0D0000}"/>
    <cellStyle name="Percent 6" xfId="1190" xr:uid="{00000000-0005-0000-0000-0000900D0000}"/>
    <cellStyle name="Percent 6 2" xfId="1191" xr:uid="{00000000-0005-0000-0000-0000910D0000}"/>
    <cellStyle name="Percent 7" xfId="1192" xr:uid="{00000000-0005-0000-0000-0000920D0000}"/>
    <cellStyle name="Percent 8" xfId="1193" xr:uid="{00000000-0005-0000-0000-0000930D0000}"/>
    <cellStyle name="Percent 9" xfId="1194" xr:uid="{00000000-0005-0000-0000-0000940D0000}"/>
    <cellStyle name="Percent 9 2" xfId="1195" xr:uid="{00000000-0005-0000-0000-0000950D0000}"/>
    <cellStyle name="Percent 9 2 2" xfId="1988" xr:uid="{00000000-0005-0000-0000-0000960D0000}"/>
    <cellStyle name="Percent 9 2 2 2" xfId="3493" xr:uid="{00000000-0005-0000-0000-0000970D0000}"/>
    <cellStyle name="Percent 9 2 3" xfId="2741" xr:uid="{00000000-0005-0000-0000-0000980D0000}"/>
    <cellStyle name="reviseExposure" xfId="1196" xr:uid="{00000000-0005-0000-0000-0000990D0000}"/>
    <cellStyle name="showCheck" xfId="1197" xr:uid="{00000000-0005-0000-0000-00009A0D0000}"/>
    <cellStyle name="showExposure" xfId="1198" xr:uid="{00000000-0005-0000-0000-00009B0D0000}"/>
    <cellStyle name="showParameterE" xfId="1199" xr:uid="{00000000-0005-0000-0000-00009C0D0000}"/>
    <cellStyle name="showParameterS" xfId="1200" xr:uid="{00000000-0005-0000-0000-00009D0D0000}"/>
    <cellStyle name="showPD" xfId="1201" xr:uid="{00000000-0005-0000-0000-00009E0D0000}"/>
    <cellStyle name="showPercentage" xfId="1202" xr:uid="{00000000-0005-0000-0000-00009F0D0000}"/>
    <cellStyle name="showSelection" xfId="1203" xr:uid="{00000000-0005-0000-0000-0000A00D0000}"/>
    <cellStyle name="sup2Date" xfId="1204" xr:uid="{00000000-0005-0000-0000-0000A10D0000}"/>
    <cellStyle name="sup2Int" xfId="1205" xr:uid="{00000000-0005-0000-0000-0000A20D0000}"/>
    <cellStyle name="sup2ParameterE" xfId="1206" xr:uid="{00000000-0005-0000-0000-0000A30D0000}"/>
    <cellStyle name="sup2Percentage" xfId="1207" xr:uid="{00000000-0005-0000-0000-0000A40D0000}"/>
    <cellStyle name="sup2PercentageL" xfId="1208" xr:uid="{00000000-0005-0000-0000-0000A50D0000}"/>
    <cellStyle name="sup2PercentageM" xfId="1209" xr:uid="{00000000-0005-0000-0000-0000A60D0000}"/>
    <cellStyle name="sup2Selection" xfId="1210" xr:uid="{00000000-0005-0000-0000-0000A70D0000}"/>
    <cellStyle name="sup2Text" xfId="1211" xr:uid="{00000000-0005-0000-0000-0000A80D0000}"/>
    <cellStyle name="sup3ParameterE" xfId="1212" xr:uid="{00000000-0005-0000-0000-0000A90D0000}"/>
    <cellStyle name="sup3Percentage" xfId="1213" xr:uid="{00000000-0005-0000-0000-0000AA0D0000}"/>
    <cellStyle name="supDate" xfId="1214" xr:uid="{00000000-0005-0000-0000-0000AB0D0000}"/>
    <cellStyle name="supFloat" xfId="1215" xr:uid="{00000000-0005-0000-0000-0000AC0D0000}"/>
    <cellStyle name="supInt" xfId="1216" xr:uid="{00000000-0005-0000-0000-0000AD0D0000}"/>
    <cellStyle name="supParameterE" xfId="1217" xr:uid="{00000000-0005-0000-0000-0000AE0D0000}"/>
    <cellStyle name="supParameterS" xfId="1218" xr:uid="{00000000-0005-0000-0000-0000AF0D0000}"/>
    <cellStyle name="supPD" xfId="1219" xr:uid="{00000000-0005-0000-0000-0000B00D0000}"/>
    <cellStyle name="supPercentage" xfId="1220" xr:uid="{00000000-0005-0000-0000-0000B10D0000}"/>
    <cellStyle name="supPercentageL" xfId="1221" xr:uid="{00000000-0005-0000-0000-0000B20D0000}"/>
    <cellStyle name="supPercentageM" xfId="1222" xr:uid="{00000000-0005-0000-0000-0000B30D0000}"/>
    <cellStyle name="supSelection" xfId="1223" xr:uid="{00000000-0005-0000-0000-0000B40D0000}"/>
    <cellStyle name="supText" xfId="1224" xr:uid="{00000000-0005-0000-0000-0000B50D0000}"/>
  </cellStyles>
  <dxfs count="0"/>
  <tableStyles count="0" defaultTableStyle="TableStyleMedium9" defaultPivotStyle="PivotStyleLight16"/>
  <colors>
    <mruColors>
      <color rgb="FFFFFF99"/>
      <color rgb="FF9F5FCF"/>
      <color rgb="FF66FF33"/>
      <color rgb="FFCCFFFF"/>
      <color rgb="FFEAEAEA"/>
      <color rgb="FFCCEC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00B0F0"/>
  </sheetPr>
  <dimension ref="A1:T41"/>
  <sheetViews>
    <sheetView showGridLines="0" showZeros="0" zoomScale="85" zoomScaleNormal="85" zoomScalePageLayoutView="85" workbookViewId="0">
      <selection activeCell="G3" sqref="G3"/>
    </sheetView>
  </sheetViews>
  <sheetFormatPr defaultColWidth="9.140625" defaultRowHeight="15"/>
  <cols>
    <col min="1" max="1" width="8" style="1" bestFit="1" customWidth="1"/>
    <col min="2" max="2" width="46.42578125" style="1" customWidth="1"/>
    <col min="3" max="3" width="68.42578125" style="1" customWidth="1"/>
    <col min="4" max="4" width="2.42578125" style="1" customWidth="1"/>
    <col min="5" max="5" width="6.5703125" style="1" customWidth="1"/>
    <col min="6" max="6" width="22.85546875" style="1" bestFit="1" customWidth="1"/>
    <col min="7" max="7" width="37" style="1" customWidth="1"/>
    <col min="8" max="8" width="12.140625" style="1" bestFit="1" customWidth="1"/>
    <col min="9" max="9" width="9.140625" style="1"/>
    <col min="10" max="10" width="40.42578125" style="1" customWidth="1"/>
    <col min="11" max="11" width="9.140625" style="1"/>
    <col min="12" max="12" width="12.140625" style="1" bestFit="1" customWidth="1"/>
    <col min="13" max="19" width="9.140625" style="1"/>
    <col min="20" max="20" width="12.140625" style="1" bestFit="1" customWidth="1"/>
    <col min="21" max="16384" width="9.140625" style="1"/>
  </cols>
  <sheetData>
    <row r="1" spans="1:20" ht="9.75" customHeight="1"/>
    <row r="2" spans="1:20" ht="16.5" thickBot="1">
      <c r="A2" s="9" t="s">
        <v>19</v>
      </c>
    </row>
    <row r="3" spans="1:20" ht="25.35" customHeight="1" thickBot="1">
      <c r="A3" s="31"/>
      <c r="B3" s="183" t="s">
        <v>90</v>
      </c>
      <c r="C3" s="183"/>
      <c r="D3" s="184"/>
      <c r="F3" s="29" t="s">
        <v>85</v>
      </c>
      <c r="G3" s="30">
        <v>42735</v>
      </c>
      <c r="T3" s="28">
        <v>42735</v>
      </c>
    </row>
    <row r="4" spans="1:20" ht="24.6" customHeight="1">
      <c r="A4" s="32"/>
      <c r="B4" s="181" t="s">
        <v>56</v>
      </c>
      <c r="C4" s="181"/>
      <c r="D4" s="182"/>
      <c r="T4" s="28">
        <v>43100</v>
      </c>
    </row>
    <row r="5" spans="1:20" ht="15.75">
      <c r="A5" s="33"/>
      <c r="B5" s="187" t="s">
        <v>57</v>
      </c>
      <c r="C5" s="188"/>
      <c r="D5" s="189"/>
      <c r="K5" s="3"/>
    </row>
    <row r="6" spans="1:20" ht="18.75" thickBot="1">
      <c r="A6" s="34"/>
      <c r="B6" s="185" t="s">
        <v>96</v>
      </c>
      <c r="C6" s="185"/>
      <c r="D6" s="186"/>
    </row>
    <row r="8" spans="1:20" ht="15.75">
      <c r="A8" s="5" t="s">
        <v>44</v>
      </c>
      <c r="B8" s="5" t="s">
        <v>45</v>
      </c>
      <c r="C8" s="6" t="s">
        <v>18</v>
      </c>
      <c r="E8" s="27"/>
      <c r="F8" s="23"/>
      <c r="G8" s="18" t="s">
        <v>68</v>
      </c>
      <c r="H8" s="21"/>
      <c r="I8" s="21"/>
      <c r="J8" s="21"/>
      <c r="K8" s="21"/>
      <c r="L8" s="22"/>
    </row>
    <row r="9" spans="1:20" ht="15.75">
      <c r="A9" s="16"/>
      <c r="B9" s="9" t="s">
        <v>43</v>
      </c>
      <c r="C9" s="10" t="s">
        <v>62</v>
      </c>
      <c r="F9" s="24">
        <v>1</v>
      </c>
      <c r="G9" s="25" t="s">
        <v>67</v>
      </c>
      <c r="H9" s="19"/>
      <c r="I9" s="19"/>
      <c r="J9" s="19"/>
      <c r="K9" s="19"/>
      <c r="L9" s="20"/>
    </row>
    <row r="10" spans="1:20" ht="30">
      <c r="A10" s="12">
        <v>1</v>
      </c>
      <c r="B10" s="12" t="s">
        <v>55</v>
      </c>
      <c r="C10" s="7" t="s">
        <v>91</v>
      </c>
      <c r="F10" s="10">
        <v>2</v>
      </c>
      <c r="G10" s="21" t="s">
        <v>94</v>
      </c>
      <c r="H10" s="21"/>
      <c r="I10" s="21"/>
      <c r="J10" s="21"/>
      <c r="K10" s="21"/>
      <c r="L10" s="22"/>
    </row>
    <row r="11" spans="1:20" ht="15.75">
      <c r="A11" s="9">
        <v>2</v>
      </c>
      <c r="B11" s="12" t="s">
        <v>58</v>
      </c>
      <c r="C11" s="13" t="s">
        <v>46</v>
      </c>
      <c r="F11" s="10">
        <v>3</v>
      </c>
      <c r="G11" s="21" t="s">
        <v>95</v>
      </c>
      <c r="H11" s="21"/>
      <c r="I11" s="21"/>
      <c r="J11" s="21"/>
      <c r="K11" s="21"/>
      <c r="L11" s="22"/>
    </row>
    <row r="12" spans="1:20" ht="30">
      <c r="A12" s="12">
        <v>3</v>
      </c>
      <c r="B12" s="11" t="s">
        <v>47</v>
      </c>
      <c r="C12" s="7" t="s">
        <v>93</v>
      </c>
    </row>
    <row r="13" spans="1:20" ht="60">
      <c r="A13" s="9">
        <v>4</v>
      </c>
      <c r="B13" s="11" t="s">
        <v>72</v>
      </c>
      <c r="C13" s="7" t="s">
        <v>92</v>
      </c>
    </row>
    <row r="14" spans="1:20" ht="20.45" customHeight="1">
      <c r="A14" s="12">
        <v>5</v>
      </c>
      <c r="B14" s="14" t="s">
        <v>48</v>
      </c>
      <c r="C14" s="7" t="s">
        <v>75</v>
      </c>
    </row>
    <row r="15" spans="1:20" ht="15.75">
      <c r="A15" s="9">
        <v>6</v>
      </c>
      <c r="B15" s="14" t="s">
        <v>49</v>
      </c>
      <c r="C15" s="7" t="s">
        <v>50</v>
      </c>
      <c r="G15" s="3"/>
      <c r="H15" s="3"/>
      <c r="I15" s="3"/>
      <c r="J15" s="3"/>
      <c r="K15" s="3"/>
    </row>
    <row r="16" spans="1:20" ht="30">
      <c r="A16" s="12">
        <v>7</v>
      </c>
      <c r="B16" s="14" t="s">
        <v>88</v>
      </c>
      <c r="C16" s="7" t="s">
        <v>89</v>
      </c>
      <c r="G16" s="3"/>
      <c r="H16" s="3"/>
      <c r="I16" s="3"/>
      <c r="J16" s="3"/>
      <c r="K16" s="3"/>
    </row>
    <row r="17" spans="1:11" ht="15.75">
      <c r="A17" s="12">
        <v>8</v>
      </c>
      <c r="B17" s="14" t="s">
        <v>64</v>
      </c>
      <c r="C17" s="7" t="s">
        <v>81</v>
      </c>
      <c r="G17" s="3"/>
      <c r="H17" s="3"/>
      <c r="I17" s="3"/>
      <c r="J17" s="3"/>
      <c r="K17" s="3"/>
    </row>
    <row r="18" spans="1:11" ht="15.75">
      <c r="A18" s="16">
        <v>9</v>
      </c>
      <c r="B18" s="14" t="s">
        <v>73</v>
      </c>
      <c r="C18" s="7" t="s">
        <v>82</v>
      </c>
    </row>
    <row r="19" spans="1:11" ht="15.75">
      <c r="A19" s="12">
        <v>10</v>
      </c>
      <c r="B19" s="14" t="s">
        <v>71</v>
      </c>
      <c r="C19" s="7" t="s">
        <v>83</v>
      </c>
    </row>
    <row r="20" spans="1:11" ht="15.75">
      <c r="A20" s="9">
        <v>11</v>
      </c>
      <c r="B20" s="12" t="s">
        <v>42</v>
      </c>
      <c r="C20" s="7" t="s">
        <v>51</v>
      </c>
    </row>
    <row r="21" spans="1:11" ht="15.75">
      <c r="A21" s="12">
        <v>12</v>
      </c>
      <c r="B21" s="14" t="s">
        <v>53</v>
      </c>
      <c r="C21" s="7" t="s">
        <v>54</v>
      </c>
    </row>
    <row r="22" spans="1:11" ht="45">
      <c r="A22" s="12">
        <v>13</v>
      </c>
      <c r="B22" s="12" t="s">
        <v>41</v>
      </c>
      <c r="C22" s="7" t="s">
        <v>52</v>
      </c>
    </row>
    <row r="23" spans="1:11" ht="30">
      <c r="A23" s="9">
        <v>14</v>
      </c>
      <c r="B23" s="12" t="s">
        <v>59</v>
      </c>
      <c r="C23" s="7" t="s">
        <v>84</v>
      </c>
    </row>
    <row r="24" spans="1:11" ht="30">
      <c r="A24" s="12">
        <v>15</v>
      </c>
      <c r="B24" s="12" t="s">
        <v>60</v>
      </c>
      <c r="C24" s="7" t="s">
        <v>74</v>
      </c>
    </row>
    <row r="25" spans="1:11" ht="30">
      <c r="A25" s="17">
        <v>16</v>
      </c>
      <c r="B25" s="12" t="s">
        <v>61</v>
      </c>
      <c r="C25" s="7" t="s">
        <v>63</v>
      </c>
    </row>
    <row r="26" spans="1:11">
      <c r="B26" s="3"/>
      <c r="C26" s="3"/>
    </row>
    <row r="27" spans="1:11" ht="15.75">
      <c r="B27" s="8" t="s">
        <v>1</v>
      </c>
      <c r="C27" s="6" t="s">
        <v>18</v>
      </c>
    </row>
    <row r="28" spans="1:11" ht="15.75">
      <c r="B28" s="2" t="s">
        <v>20</v>
      </c>
      <c r="C28" s="7" t="s">
        <v>21</v>
      </c>
    </row>
    <row r="29" spans="1:11" ht="15.75">
      <c r="B29" s="2" t="s">
        <v>2</v>
      </c>
      <c r="C29" s="7" t="s">
        <v>3</v>
      </c>
    </row>
    <row r="30" spans="1:11" ht="15.75">
      <c r="B30" s="2" t="s">
        <v>64</v>
      </c>
      <c r="C30" s="7" t="s">
        <v>35</v>
      </c>
    </row>
    <row r="31" spans="1:11" ht="15.75">
      <c r="B31" s="15" t="s">
        <v>65</v>
      </c>
      <c r="C31" s="10" t="s">
        <v>66</v>
      </c>
    </row>
    <row r="32" spans="1:11" ht="15.75">
      <c r="B32" s="15" t="s">
        <v>70</v>
      </c>
      <c r="C32" s="10" t="s">
        <v>76</v>
      </c>
    </row>
    <row r="33" spans="2:3" ht="15.75">
      <c r="B33" s="15" t="s">
        <v>40</v>
      </c>
      <c r="C33" s="10" t="s">
        <v>78</v>
      </c>
    </row>
    <row r="34" spans="2:3" ht="15.75">
      <c r="B34" s="15" t="s">
        <v>77</v>
      </c>
      <c r="C34" s="10" t="s">
        <v>79</v>
      </c>
    </row>
    <row r="35" spans="2:3" ht="15.75">
      <c r="B35" s="15" t="s">
        <v>86</v>
      </c>
      <c r="C35" s="10" t="s">
        <v>87</v>
      </c>
    </row>
    <row r="41" spans="2:3">
      <c r="B41" s="4"/>
    </row>
  </sheetData>
  <mergeCells count="4">
    <mergeCell ref="B4:D4"/>
    <mergeCell ref="B3:D3"/>
    <mergeCell ref="B6:D6"/>
    <mergeCell ref="B5:D5"/>
  </mergeCells>
  <dataValidations count="1">
    <dataValidation type="list" allowBlank="1" showInputMessage="1" showErrorMessage="1" sqref="G3" xr:uid="{00000000-0002-0000-0000-000000000000}">
      <formula1>$T$3:$T$4</formula1>
    </dataValidation>
  </dataValidations>
  <printOptions horizontalCentered="1"/>
  <pageMargins left="0.5" right="0.5" top="2" bottom="0.75" header="0.17" footer="0.17"/>
  <pageSetup paperSize="9" scale="80" orientation="portrait" r:id="rId1"/>
  <headerFooter differentFirst="1" scaleWithDoc="0" alignWithMargins="0">
    <oddHeader xml:space="preserve">&amp;C&amp;"Times New Roman,Bold"&amp;12
Central Bank of Kuwait
Capital Adequacy Returns
</oddHeader>
    <firstHeader xml:space="preserve">&amp;C&amp;"Times New Roman,Bold"&amp;12
Central Bank of Kuwait
Capital Adequacy Returns
Confidential
</firstHeader>
  </headerFooter>
  <rowBreaks count="1" manualBreakCount="1">
    <brk id="18" min="1"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D2B3-6657-4423-A8A2-B6031F2E34C1}">
  <dimension ref="A1:J20"/>
  <sheetViews>
    <sheetView showGridLines="0" showZeros="0" view="pageBreakPreview" zoomScale="85" zoomScaleNormal="75" zoomScaleSheetLayoutView="85" zoomScalePageLayoutView="55" workbookViewId="0">
      <selection activeCell="B24" sqref="B24"/>
    </sheetView>
  </sheetViews>
  <sheetFormatPr defaultColWidth="9.140625" defaultRowHeight="12.75"/>
  <cols>
    <col min="1" max="1" width="0.85546875" style="69" customWidth="1"/>
    <col min="2" max="2" width="17.85546875" style="69" customWidth="1"/>
    <col min="3" max="3" width="30.5703125" style="69" bestFit="1" customWidth="1"/>
    <col min="4" max="4" width="15.85546875" style="69" customWidth="1"/>
    <col min="5" max="5" width="19.140625" style="69" customWidth="1"/>
    <col min="6" max="7" width="14.140625" style="69" customWidth="1"/>
    <col min="8" max="8" width="18.85546875" style="69" customWidth="1"/>
    <col min="9" max="10" width="15.85546875" style="69" customWidth="1"/>
    <col min="11" max="16384" width="9.140625" style="69"/>
  </cols>
  <sheetData>
    <row r="1" spans="2:10" ht="36.6" customHeight="1">
      <c r="B1" s="199" t="s">
        <v>285</v>
      </c>
      <c r="C1" s="199"/>
      <c r="D1" s="199"/>
      <c r="E1" s="199"/>
      <c r="F1" s="199"/>
      <c r="G1" s="199"/>
      <c r="H1" s="199"/>
      <c r="I1" s="199"/>
      <c r="J1" s="199"/>
    </row>
    <row r="2" spans="2:10" ht="27.75" customHeight="1">
      <c r="B2" s="201" t="s">
        <v>286</v>
      </c>
      <c r="C2" s="201"/>
      <c r="D2" s="201"/>
      <c r="E2" s="201"/>
      <c r="F2" s="201"/>
      <c r="G2" s="201"/>
      <c r="H2" s="201"/>
      <c r="I2" s="201"/>
      <c r="J2" s="201"/>
    </row>
    <row r="3" spans="2:10" ht="27.75" customHeight="1">
      <c r="B3" s="104"/>
      <c r="C3" s="104"/>
      <c r="D3" s="118"/>
    </row>
    <row r="4" spans="2:10" ht="93.6" customHeight="1">
      <c r="B4" s="198" t="s">
        <v>287</v>
      </c>
      <c r="C4" s="198" t="s">
        <v>288</v>
      </c>
      <c r="D4" s="179" t="s">
        <v>289</v>
      </c>
      <c r="E4" s="179" t="s">
        <v>290</v>
      </c>
      <c r="F4" s="179" t="s">
        <v>291</v>
      </c>
      <c r="G4" s="179" t="s">
        <v>292</v>
      </c>
      <c r="H4" s="179" t="s">
        <v>301</v>
      </c>
      <c r="I4" s="179" t="s">
        <v>293</v>
      </c>
      <c r="J4" s="179" t="s">
        <v>221</v>
      </c>
    </row>
    <row r="5" spans="2:10" ht="28.7" customHeight="1">
      <c r="B5" s="198"/>
      <c r="C5" s="200"/>
      <c r="D5" s="179" t="s">
        <v>4</v>
      </c>
      <c r="E5" s="179" t="s">
        <v>8</v>
      </c>
      <c r="F5" s="179" t="s">
        <v>9</v>
      </c>
      <c r="G5" s="179" t="s">
        <v>5</v>
      </c>
      <c r="H5" s="179" t="s">
        <v>294</v>
      </c>
      <c r="I5" s="179" t="s">
        <v>7</v>
      </c>
      <c r="J5" s="179" t="s">
        <v>274</v>
      </c>
    </row>
    <row r="6" spans="2:10" ht="16.7" customHeight="1">
      <c r="B6" s="206" t="s">
        <v>302</v>
      </c>
      <c r="C6" s="180" t="s">
        <v>295</v>
      </c>
      <c r="D6" s="146"/>
      <c r="E6" s="146"/>
      <c r="F6" s="146"/>
      <c r="G6" s="146"/>
      <c r="H6" s="147">
        <f>(D6*E6)-G6</f>
        <v>0</v>
      </c>
      <c r="I6" s="148"/>
      <c r="J6" s="147">
        <f>H6+I6</f>
        <v>0</v>
      </c>
    </row>
    <row r="7" spans="2:10" ht="16.7" customHeight="1">
      <c r="B7" s="206"/>
      <c r="C7" s="180" t="s">
        <v>296</v>
      </c>
      <c r="D7" s="146"/>
      <c r="E7" s="146"/>
      <c r="F7" s="146"/>
      <c r="G7" s="146"/>
      <c r="H7" s="147">
        <f t="shared" ref="H7:H9" si="0">(D7*E7)-G7</f>
        <v>0</v>
      </c>
      <c r="I7" s="148"/>
      <c r="J7" s="147">
        <f t="shared" ref="J7:J14" si="1">H7+I7</f>
        <v>0</v>
      </c>
    </row>
    <row r="8" spans="2:10" ht="16.7" customHeight="1">
      <c r="B8" s="206"/>
      <c r="C8" s="180" t="s">
        <v>297</v>
      </c>
      <c r="D8" s="146"/>
      <c r="E8" s="146"/>
      <c r="F8" s="146"/>
      <c r="G8" s="146"/>
      <c r="H8" s="147">
        <f t="shared" si="0"/>
        <v>0</v>
      </c>
      <c r="I8" s="148"/>
      <c r="J8" s="147">
        <f t="shared" si="1"/>
        <v>0</v>
      </c>
    </row>
    <row r="9" spans="2:10" ht="16.7" customHeight="1">
      <c r="B9" s="206"/>
      <c r="C9" s="180" t="s">
        <v>298</v>
      </c>
      <c r="D9" s="146"/>
      <c r="E9" s="146"/>
      <c r="F9" s="146"/>
      <c r="G9" s="146"/>
      <c r="H9" s="147">
        <f t="shared" si="0"/>
        <v>0</v>
      </c>
      <c r="I9" s="148"/>
      <c r="J9" s="147">
        <f t="shared" si="1"/>
        <v>0</v>
      </c>
    </row>
    <row r="10" spans="2:10" ht="16.7" customHeight="1">
      <c r="B10" s="206"/>
      <c r="C10" s="179" t="s">
        <v>243</v>
      </c>
      <c r="D10" s="179">
        <f>SUM(D6:D9)</f>
        <v>0</v>
      </c>
      <c r="E10" s="179">
        <f t="shared" ref="E10:J10" si="2">SUM(E6:E9)</f>
        <v>0</v>
      </c>
      <c r="F10" s="179">
        <f t="shared" si="2"/>
        <v>0</v>
      </c>
      <c r="G10" s="179">
        <f t="shared" si="2"/>
        <v>0</v>
      </c>
      <c r="H10" s="147">
        <f t="shared" si="2"/>
        <v>0</v>
      </c>
      <c r="I10" s="147">
        <f t="shared" si="2"/>
        <v>0</v>
      </c>
      <c r="J10" s="147">
        <f t="shared" si="2"/>
        <v>0</v>
      </c>
    </row>
    <row r="11" spans="2:10" ht="16.7" customHeight="1">
      <c r="B11" s="206" t="s">
        <v>299</v>
      </c>
      <c r="C11" s="149" t="s">
        <v>295</v>
      </c>
      <c r="D11" s="146"/>
      <c r="E11" s="146"/>
      <c r="F11" s="146"/>
      <c r="G11" s="146"/>
      <c r="H11" s="148"/>
      <c r="I11" s="179"/>
      <c r="J11" s="147">
        <f t="shared" si="1"/>
        <v>0</v>
      </c>
    </row>
    <row r="12" spans="2:10" ht="16.7" customHeight="1">
      <c r="B12" s="206"/>
      <c r="C12" s="180" t="s">
        <v>296</v>
      </c>
      <c r="D12" s="146"/>
      <c r="E12" s="146"/>
      <c r="F12" s="146"/>
      <c r="G12" s="146"/>
      <c r="H12" s="148"/>
      <c r="I12" s="179"/>
      <c r="J12" s="147">
        <f t="shared" si="1"/>
        <v>0</v>
      </c>
    </row>
    <row r="13" spans="2:10" ht="16.7" customHeight="1">
      <c r="B13" s="206"/>
      <c r="C13" s="180" t="s">
        <v>297</v>
      </c>
      <c r="D13" s="146"/>
      <c r="E13" s="146"/>
      <c r="F13" s="146"/>
      <c r="G13" s="146"/>
      <c r="H13" s="148"/>
      <c r="I13" s="179"/>
      <c r="J13" s="147">
        <f t="shared" si="1"/>
        <v>0</v>
      </c>
    </row>
    <row r="14" spans="2:10" ht="16.7" customHeight="1">
      <c r="B14" s="206"/>
      <c r="C14" s="180" t="s">
        <v>298</v>
      </c>
      <c r="D14" s="146"/>
      <c r="E14" s="146"/>
      <c r="F14" s="146"/>
      <c r="G14" s="146"/>
      <c r="H14" s="148"/>
      <c r="I14" s="179"/>
      <c r="J14" s="147">
        <f t="shared" si="1"/>
        <v>0</v>
      </c>
    </row>
    <row r="15" spans="2:10" ht="16.7" customHeight="1">
      <c r="B15" s="206"/>
      <c r="C15" s="179" t="s">
        <v>243</v>
      </c>
      <c r="D15" s="179">
        <f>SUM(D11:D14)</f>
        <v>0</v>
      </c>
      <c r="E15" s="179">
        <f t="shared" ref="E15:J15" si="3">SUM(E11:E14)</f>
        <v>0</v>
      </c>
      <c r="F15" s="179">
        <f t="shared" si="3"/>
        <v>0</v>
      </c>
      <c r="G15" s="179">
        <f t="shared" si="3"/>
        <v>0</v>
      </c>
      <c r="H15" s="147">
        <f t="shared" si="3"/>
        <v>0</v>
      </c>
      <c r="I15" s="179">
        <f t="shared" si="3"/>
        <v>0</v>
      </c>
      <c r="J15" s="147">
        <f t="shared" si="3"/>
        <v>0</v>
      </c>
    </row>
    <row r="16" spans="2:10" ht="16.7" customHeight="1">
      <c r="B16" s="207" t="s">
        <v>300</v>
      </c>
      <c r="C16" s="208"/>
      <c r="D16" s="179">
        <f>D15+D10</f>
        <v>0</v>
      </c>
      <c r="E16" s="179">
        <f t="shared" ref="E16:J16" si="4">E15+E10</f>
        <v>0</v>
      </c>
      <c r="F16" s="179">
        <f t="shared" si="4"/>
        <v>0</v>
      </c>
      <c r="G16" s="179">
        <f t="shared" si="4"/>
        <v>0</v>
      </c>
      <c r="H16" s="147">
        <f t="shared" si="4"/>
        <v>0</v>
      </c>
      <c r="I16" s="179">
        <f t="shared" si="4"/>
        <v>0</v>
      </c>
      <c r="J16" s="147">
        <f t="shared" si="4"/>
        <v>0</v>
      </c>
    </row>
    <row r="17" spans="1:10" ht="16.7" customHeight="1"/>
    <row r="18" spans="1:10" s="125" customFormat="1" ht="16.7" customHeight="1">
      <c r="B18" s="69"/>
      <c r="C18" s="69"/>
      <c r="D18" s="69"/>
      <c r="E18" s="69"/>
      <c r="F18" s="69"/>
      <c r="G18" s="69"/>
      <c r="H18" s="69"/>
      <c r="I18" s="69"/>
      <c r="J18" s="69"/>
    </row>
    <row r="19" spans="1:10" ht="18">
      <c r="A19" s="204" t="s">
        <v>104</v>
      </c>
      <c r="B19" s="204"/>
      <c r="C19" s="204"/>
      <c r="D19" s="204"/>
      <c r="E19" s="204"/>
      <c r="F19" s="204"/>
      <c r="G19" s="204"/>
      <c r="H19" s="204"/>
      <c r="I19" s="204"/>
      <c r="J19" s="204"/>
    </row>
    <row r="20" spans="1:10" ht="238.5" customHeight="1">
      <c r="A20" s="205" t="s">
        <v>332</v>
      </c>
      <c r="B20" s="205"/>
      <c r="C20" s="205"/>
      <c r="D20" s="205"/>
      <c r="E20" s="205"/>
      <c r="F20" s="205"/>
      <c r="G20" s="205"/>
      <c r="H20" s="205"/>
      <c r="I20" s="205"/>
      <c r="J20" s="205"/>
    </row>
  </sheetData>
  <mergeCells count="9">
    <mergeCell ref="B16:C16"/>
    <mergeCell ref="A19:J19"/>
    <mergeCell ref="A20:J20"/>
    <mergeCell ref="B1:J1"/>
    <mergeCell ref="B2:J2"/>
    <mergeCell ref="B4:B5"/>
    <mergeCell ref="C4:C5"/>
    <mergeCell ref="B6:B10"/>
    <mergeCell ref="B11:B15"/>
  </mergeCells>
  <printOptions horizontalCentered="1"/>
  <pageMargins left="0.5" right="0.5" top="1.9618181818181819" bottom="0.75" header="0.17" footer="0.17"/>
  <pageSetup paperSize="9" scale="52" pageOrder="overThenDown" orientation="portrait" r:id="rId1"/>
  <headerFooter scaleWithDoc="0" alignWithMargins="0">
    <oddHeader>&amp;C&amp;"Arial,Bold"&amp;12
MARKET RISK 
Table 2
Market Risk Capital Requirements
For the financial period ending  /  /
&amp;P of  &amp;N&amp;RKD '000s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7"/>
  <sheetViews>
    <sheetView showGridLines="0" showZeros="0" view="pageBreakPreview" zoomScaleNormal="70" zoomScaleSheetLayoutView="100" zoomScalePageLayoutView="80" workbookViewId="0">
      <selection activeCell="D14" sqref="D14"/>
    </sheetView>
  </sheetViews>
  <sheetFormatPr defaultColWidth="9.140625" defaultRowHeight="15.75"/>
  <cols>
    <col min="1" max="1" width="47.85546875" style="70" customWidth="1"/>
    <col min="2" max="2" width="20.85546875" style="70" customWidth="1"/>
    <col min="3" max="3" width="26.5703125" style="70" customWidth="1"/>
    <col min="4" max="4" width="26.85546875" style="70" customWidth="1"/>
    <col min="5" max="16384" width="9.140625" style="70"/>
  </cols>
  <sheetData>
    <row r="1" spans="1:4" ht="22.5" customHeight="1">
      <c r="A1" s="241" t="s">
        <v>110</v>
      </c>
      <c r="B1" s="64" t="s">
        <v>111</v>
      </c>
      <c r="C1" s="64" t="s">
        <v>112</v>
      </c>
      <c r="D1" s="64" t="s">
        <v>113</v>
      </c>
    </row>
    <row r="2" spans="1:4" ht="45">
      <c r="A2" s="241"/>
      <c r="B2" s="64" t="s">
        <v>338</v>
      </c>
      <c r="C2" s="164" t="s">
        <v>338</v>
      </c>
      <c r="D2" s="164" t="s">
        <v>338</v>
      </c>
    </row>
    <row r="3" spans="1:4">
      <c r="A3" s="242"/>
      <c r="B3" s="64" t="s">
        <v>4</v>
      </c>
      <c r="C3" s="64" t="s">
        <v>8</v>
      </c>
      <c r="D3" s="64" t="s">
        <v>9</v>
      </c>
    </row>
    <row r="4" spans="1:4">
      <c r="A4" s="71" t="s">
        <v>114</v>
      </c>
      <c r="B4" s="72"/>
      <c r="C4" s="72"/>
      <c r="D4" s="72"/>
    </row>
    <row r="5" spans="1:4">
      <c r="A5" s="71" t="s">
        <v>328</v>
      </c>
      <c r="B5" s="72"/>
      <c r="C5" s="72"/>
      <c r="D5" s="72"/>
    </row>
    <row r="6" spans="1:4" ht="30">
      <c r="A6" s="73" t="s">
        <v>115</v>
      </c>
      <c r="B6" s="72"/>
      <c r="C6" s="72"/>
      <c r="D6" s="72"/>
    </row>
    <row r="7" spans="1:4">
      <c r="A7" s="71" t="s">
        <v>116</v>
      </c>
      <c r="B7" s="72"/>
      <c r="C7" s="72"/>
      <c r="D7" s="72"/>
    </row>
    <row r="8" spans="1:4" ht="30">
      <c r="A8" s="73" t="s">
        <v>117</v>
      </c>
      <c r="B8" s="72"/>
      <c r="C8" s="72"/>
      <c r="D8" s="72"/>
    </row>
    <row r="9" spans="1:4">
      <c r="A9" s="71" t="s">
        <v>118</v>
      </c>
      <c r="B9" s="72"/>
      <c r="C9" s="72"/>
      <c r="D9" s="72"/>
    </row>
    <row r="10" spans="1:4">
      <c r="A10" s="71" t="s">
        <v>119</v>
      </c>
      <c r="B10" s="72"/>
      <c r="C10" s="72"/>
      <c r="D10" s="72"/>
    </row>
    <row r="11" spans="1:4">
      <c r="A11" s="71" t="s">
        <v>339</v>
      </c>
      <c r="B11" s="74"/>
      <c r="C11" s="74"/>
      <c r="D11" s="74"/>
    </row>
    <row r="12" spans="1:4">
      <c r="A12" s="150" t="s">
        <v>341</v>
      </c>
      <c r="B12" s="151"/>
      <c r="C12" s="151"/>
      <c r="D12" s="74"/>
    </row>
    <row r="13" spans="1:4">
      <c r="A13" s="150" t="s">
        <v>210</v>
      </c>
      <c r="B13" s="151"/>
      <c r="C13" s="151"/>
      <c r="D13" s="165">
        <v>1.875</v>
      </c>
    </row>
    <row r="14" spans="1:4">
      <c r="A14" s="76" t="s">
        <v>342</v>
      </c>
      <c r="B14" s="77"/>
      <c r="C14" s="77"/>
      <c r="D14" s="75"/>
    </row>
    <row r="16" spans="1:4" ht="18.75">
      <c r="A16" s="243" t="s">
        <v>104</v>
      </c>
      <c r="B16" s="243"/>
      <c r="C16" s="243"/>
      <c r="D16" s="243"/>
    </row>
    <row r="17" spans="1:4" ht="58.7" customHeight="1">
      <c r="A17" s="244" t="s">
        <v>340</v>
      </c>
      <c r="B17" s="244"/>
      <c r="C17" s="244"/>
      <c r="D17" s="244"/>
    </row>
    <row r="18" spans="1:4">
      <c r="A18" s="244" t="s">
        <v>351</v>
      </c>
      <c r="B18" s="244"/>
      <c r="C18" s="244"/>
      <c r="D18" s="244"/>
    </row>
    <row r="20" spans="1:4">
      <c r="A20" s="169" t="s">
        <v>347</v>
      </c>
      <c r="B20" s="169" t="s">
        <v>158</v>
      </c>
    </row>
    <row r="21" spans="1:4">
      <c r="A21" s="168" t="s">
        <v>343</v>
      </c>
      <c r="B21" s="168" t="s">
        <v>348</v>
      </c>
    </row>
    <row r="22" spans="1:4">
      <c r="A22" s="168" t="s">
        <v>344</v>
      </c>
      <c r="B22" s="168" t="s">
        <v>348</v>
      </c>
    </row>
    <row r="23" spans="1:4">
      <c r="A23" s="168" t="s">
        <v>345</v>
      </c>
      <c r="B23" s="168" t="s">
        <v>348</v>
      </c>
    </row>
    <row r="24" spans="1:4">
      <c r="A24" s="168" t="s">
        <v>346</v>
      </c>
      <c r="B24" s="168" t="s">
        <v>348</v>
      </c>
    </row>
    <row r="25" spans="1:4">
      <c r="A25" s="169" t="s">
        <v>349</v>
      </c>
      <c r="B25" s="169" t="s">
        <v>348</v>
      </c>
    </row>
    <row r="27" spans="1:4" ht="33" customHeight="1">
      <c r="A27" s="245" t="s">
        <v>350</v>
      </c>
      <c r="B27" s="245"/>
      <c r="C27" s="245"/>
      <c r="D27" s="245"/>
    </row>
  </sheetData>
  <mergeCells count="5">
    <mergeCell ref="A1:A3"/>
    <mergeCell ref="A16:D16"/>
    <mergeCell ref="A17:D17"/>
    <mergeCell ref="A18:D18"/>
    <mergeCell ref="A27:D27"/>
  </mergeCells>
  <printOptions horizontalCentered="1"/>
  <pageMargins left="0.75" right="0.5" top="2" bottom="0.75" header="0.17" footer="0.17"/>
  <pageSetup paperSize="9" scale="74" pageOrder="overThenDown" orientation="landscape" r:id="rId1"/>
  <headerFooter scaleWithDoc="0" alignWithMargins="0">
    <oddHeader>&amp;C&amp;"Arial,Bold"&amp;12
OPERATIONAL RISK
Table 3
Operational Risk Capital Requirements
For the financial period  /  /
&amp;P of  &amp;N
&amp;RKD '000s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showZeros="0" view="pageBreakPreview" zoomScaleNormal="100" zoomScaleSheetLayoutView="100" zoomScalePageLayoutView="80" workbookViewId="0">
      <selection activeCell="B3" sqref="B3"/>
    </sheetView>
  </sheetViews>
  <sheetFormatPr defaultColWidth="9.140625" defaultRowHeight="12.75"/>
  <cols>
    <col min="1" max="1" width="4.5703125" style="65" customWidth="1"/>
    <col min="2" max="2" width="72" style="65" customWidth="1"/>
    <col min="3" max="3" width="20.85546875" style="65" customWidth="1"/>
    <col min="4" max="4" width="19.42578125" style="65" customWidth="1"/>
    <col min="5" max="16384" width="9.140625" style="65"/>
  </cols>
  <sheetData>
    <row r="1" spans="1:4" ht="31.7" customHeight="1">
      <c r="A1" s="190" t="s">
        <v>105</v>
      </c>
      <c r="B1" s="190" t="s">
        <v>358</v>
      </c>
      <c r="C1" s="81" t="s">
        <v>137</v>
      </c>
      <c r="D1" s="81" t="s">
        <v>125</v>
      </c>
    </row>
    <row r="2" spans="1:4" ht="13.35" customHeight="1">
      <c r="A2" s="190"/>
      <c r="B2" s="190"/>
      <c r="C2" s="81" t="s">
        <v>4</v>
      </c>
      <c r="D2" s="81" t="s">
        <v>8</v>
      </c>
    </row>
    <row r="3" spans="1:4" ht="22.7" customHeight="1">
      <c r="A3" s="67">
        <v>1</v>
      </c>
      <c r="B3" s="110" t="s">
        <v>359</v>
      </c>
      <c r="C3" s="68"/>
      <c r="D3" s="68"/>
    </row>
    <row r="4" spans="1:4" ht="45.6" customHeight="1"/>
    <row r="5" spans="1:4" ht="33" customHeight="1">
      <c r="A5" s="190" t="s">
        <v>105</v>
      </c>
      <c r="B5" s="190" t="s">
        <v>360</v>
      </c>
      <c r="C5" s="81" t="s">
        <v>137</v>
      </c>
      <c r="D5" s="81" t="s">
        <v>125</v>
      </c>
    </row>
    <row r="6" spans="1:4" ht="13.35" customHeight="1">
      <c r="A6" s="190"/>
      <c r="B6" s="190"/>
      <c r="C6" s="81" t="s">
        <v>9</v>
      </c>
      <c r="D6" s="81" t="s">
        <v>5</v>
      </c>
    </row>
    <row r="7" spans="1:4" ht="30.6" customHeight="1">
      <c r="A7" s="67">
        <v>1</v>
      </c>
      <c r="B7" s="110" t="s">
        <v>337</v>
      </c>
      <c r="C7" s="68"/>
      <c r="D7" s="68"/>
    </row>
    <row r="8" spans="1:4" ht="38.450000000000003" customHeight="1"/>
    <row r="9" spans="1:4" ht="45" customHeight="1">
      <c r="A9" s="190" t="s">
        <v>105</v>
      </c>
      <c r="B9" s="190" t="s">
        <v>361</v>
      </c>
      <c r="C9" s="166" t="s">
        <v>137</v>
      </c>
      <c r="D9" s="166" t="s">
        <v>125</v>
      </c>
    </row>
    <row r="10" spans="1:4" ht="13.35" customHeight="1">
      <c r="A10" s="190"/>
      <c r="B10" s="190"/>
      <c r="C10" s="166" t="s">
        <v>6</v>
      </c>
      <c r="D10" s="166" t="s">
        <v>7</v>
      </c>
    </row>
    <row r="11" spans="1:4" ht="30.6" customHeight="1">
      <c r="A11" s="67">
        <v>1</v>
      </c>
      <c r="B11" s="167" t="s">
        <v>362</v>
      </c>
      <c r="C11" s="68"/>
      <c r="D11" s="68"/>
    </row>
    <row r="12" spans="1:4" ht="24" customHeight="1">
      <c r="A12" s="67">
        <v>2</v>
      </c>
      <c r="B12" s="167" t="s">
        <v>365</v>
      </c>
      <c r="C12" s="68"/>
      <c r="D12" s="68"/>
    </row>
    <row r="13" spans="1:4" ht="33.75" customHeight="1">
      <c r="A13" s="67">
        <v>3</v>
      </c>
      <c r="B13" s="167" t="s">
        <v>364</v>
      </c>
      <c r="C13" s="68"/>
      <c r="D13" s="68"/>
    </row>
    <row r="14" spans="1:4" ht="30" customHeight="1">
      <c r="A14" s="67">
        <v>4</v>
      </c>
      <c r="B14" s="167" t="s">
        <v>363</v>
      </c>
      <c r="C14" s="68"/>
      <c r="D14" s="68"/>
    </row>
    <row r="15" spans="1:4" ht="24" customHeight="1">
      <c r="A15" s="67">
        <v>5</v>
      </c>
      <c r="B15" s="175" t="s">
        <v>366</v>
      </c>
      <c r="C15" s="68"/>
      <c r="D15" s="68"/>
    </row>
    <row r="16" spans="1:4" ht="24" customHeight="1">
      <c r="A16" s="67">
        <v>6</v>
      </c>
      <c r="B16" s="167" t="s">
        <v>367</v>
      </c>
      <c r="C16" s="68"/>
      <c r="D16" s="68"/>
    </row>
    <row r="17" spans="1:4" ht="45" customHeight="1"/>
    <row r="18" spans="1:4" ht="33" customHeight="1">
      <c r="A18" s="190" t="s">
        <v>105</v>
      </c>
      <c r="B18" s="190" t="s">
        <v>368</v>
      </c>
      <c r="C18" s="81" t="s">
        <v>137</v>
      </c>
      <c r="D18" s="81" t="s">
        <v>125</v>
      </c>
    </row>
    <row r="19" spans="1:4" ht="13.35" customHeight="1">
      <c r="A19" s="190"/>
      <c r="B19" s="190"/>
      <c r="C19" s="81" t="s">
        <v>11</v>
      </c>
      <c r="D19" s="81" t="s">
        <v>0</v>
      </c>
    </row>
    <row r="20" spans="1:4" ht="30.6" customHeight="1">
      <c r="A20" s="67">
        <v>1</v>
      </c>
      <c r="B20" s="110" t="s">
        <v>369</v>
      </c>
      <c r="C20" s="68"/>
      <c r="D20" s="68"/>
    </row>
    <row r="22" spans="1:4" ht="45" customHeight="1">
      <c r="A22" s="190" t="s">
        <v>105</v>
      </c>
      <c r="B22" s="190" t="s">
        <v>370</v>
      </c>
      <c r="C22" s="81" t="s">
        <v>137</v>
      </c>
      <c r="D22" s="81" t="s">
        <v>125</v>
      </c>
    </row>
    <row r="23" spans="1:4" ht="13.35" customHeight="1">
      <c r="A23" s="190"/>
      <c r="B23" s="190"/>
      <c r="C23" s="81" t="s">
        <v>236</v>
      </c>
      <c r="D23" s="81" t="s">
        <v>237</v>
      </c>
    </row>
    <row r="24" spans="1:4" ht="37.5" customHeight="1">
      <c r="A24" s="67">
        <v>1</v>
      </c>
      <c r="B24" s="110" t="s">
        <v>371</v>
      </c>
      <c r="C24" s="68"/>
      <c r="D24" s="68"/>
    </row>
    <row r="25" spans="1:4" ht="37.5" customHeight="1">
      <c r="A25" s="67">
        <v>2</v>
      </c>
      <c r="B25" s="175" t="s">
        <v>372</v>
      </c>
      <c r="C25" s="68"/>
      <c r="D25" s="68"/>
    </row>
    <row r="26" spans="1:4" ht="13.5" thickBot="1"/>
    <row r="27" spans="1:4" ht="13.35" customHeight="1">
      <c r="C27" s="248" t="s">
        <v>352</v>
      </c>
      <c r="D27" s="246"/>
    </row>
    <row r="28" spans="1:4" ht="50.45" customHeight="1" thickBot="1">
      <c r="C28" s="249"/>
      <c r="D28" s="247"/>
    </row>
    <row r="29" spans="1:4" ht="13.7" customHeight="1"/>
  </sheetData>
  <mergeCells count="12">
    <mergeCell ref="A1:A2"/>
    <mergeCell ref="B1:B2"/>
    <mergeCell ref="A5:A6"/>
    <mergeCell ref="B5:B6"/>
    <mergeCell ref="C27:C28"/>
    <mergeCell ref="A9:A10"/>
    <mergeCell ref="B9:B10"/>
    <mergeCell ref="D27:D28"/>
    <mergeCell ref="A18:A19"/>
    <mergeCell ref="B18:B19"/>
    <mergeCell ref="A22:A23"/>
    <mergeCell ref="B22:B23"/>
  </mergeCells>
  <printOptions horizontalCentered="1"/>
  <pageMargins left="0.33333333333333331" right="0.5" top="2" bottom="0.75" header="0.17" footer="0.17"/>
  <pageSetup paperSize="9" scale="80" pageOrder="overThenDown" orientation="portrait" r:id="rId1"/>
  <headerFooter scaleWithDoc="0" alignWithMargins="0">
    <oddHeader>&amp;C&amp;"Arial,Bold"&amp;12
INVESTMENT RISK
Table 4
Capital Requirements for Investment Risk
For the financial period ending  /  /
&amp;P of  &amp;N&amp;RKD '000s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3"/>
  <sheetViews>
    <sheetView showGridLines="0" showZeros="0" view="pageBreakPreview" zoomScaleNormal="75" zoomScaleSheetLayoutView="100" zoomScalePageLayoutView="80" workbookViewId="0">
      <selection activeCell="B2" sqref="B2:B3"/>
    </sheetView>
  </sheetViews>
  <sheetFormatPr defaultColWidth="9.140625" defaultRowHeight="12.75"/>
  <cols>
    <col min="1" max="1" width="3.5703125" style="65" customWidth="1"/>
    <col min="2" max="2" width="44" style="65" customWidth="1"/>
    <col min="3" max="3" width="13.140625" style="65" customWidth="1"/>
    <col min="4" max="4" width="18.140625" style="65" customWidth="1"/>
    <col min="5" max="5" width="13.140625" style="65" customWidth="1"/>
    <col min="6" max="6" width="11.85546875" style="65" customWidth="1"/>
    <col min="7" max="7" width="14" style="65" customWidth="1"/>
    <col min="8" max="16384" width="9.140625" style="65"/>
  </cols>
  <sheetData>
    <row r="1" spans="1:7" ht="15.75" thickBot="1">
      <c r="C1" s="250" t="s">
        <v>146</v>
      </c>
      <c r="D1" s="251"/>
      <c r="E1" s="251"/>
      <c r="F1" s="251"/>
      <c r="G1" s="252"/>
    </row>
    <row r="2" spans="1:7" ht="66.599999999999994" customHeight="1">
      <c r="A2" s="253" t="s">
        <v>105</v>
      </c>
      <c r="B2" s="253" t="s">
        <v>134</v>
      </c>
      <c r="C2" s="82" t="s">
        <v>147</v>
      </c>
      <c r="D2" s="82" t="s">
        <v>148</v>
      </c>
      <c r="E2" s="82" t="s">
        <v>129</v>
      </c>
      <c r="F2" s="82" t="s">
        <v>130</v>
      </c>
      <c r="G2" s="82" t="s">
        <v>126</v>
      </c>
    </row>
    <row r="3" spans="1:7" ht="15">
      <c r="A3" s="215"/>
      <c r="B3" s="215"/>
      <c r="C3" s="81" t="s">
        <v>4</v>
      </c>
      <c r="D3" s="81" t="s">
        <v>8</v>
      </c>
      <c r="E3" s="81" t="s">
        <v>9</v>
      </c>
      <c r="F3" s="81" t="s">
        <v>5</v>
      </c>
      <c r="G3" s="81" t="s">
        <v>6</v>
      </c>
    </row>
    <row r="4" spans="1:7" ht="15">
      <c r="A4" s="67">
        <v>1</v>
      </c>
      <c r="B4" s="110" t="s">
        <v>127</v>
      </c>
      <c r="C4" s="68"/>
      <c r="D4" s="68"/>
      <c r="E4" s="68"/>
      <c r="F4" s="68"/>
      <c r="G4" s="68"/>
    </row>
    <row r="5" spans="1:7" ht="15">
      <c r="A5" s="67"/>
      <c r="B5" s="79" t="s">
        <v>142</v>
      </c>
      <c r="C5" s="68"/>
      <c r="D5" s="68"/>
      <c r="E5" s="68"/>
      <c r="F5" s="68"/>
      <c r="G5" s="68"/>
    </row>
    <row r="6" spans="1:7" ht="15">
      <c r="A6" s="67"/>
      <c r="B6" s="152" t="s">
        <v>303</v>
      </c>
      <c r="C6" s="68"/>
      <c r="D6" s="68"/>
      <c r="E6" s="68"/>
      <c r="F6" s="68"/>
      <c r="G6" s="68"/>
    </row>
    <row r="7" spans="1:7" ht="38.25">
      <c r="A7" s="67"/>
      <c r="B7" s="79" t="s">
        <v>143</v>
      </c>
      <c r="C7" s="68"/>
      <c r="D7" s="68"/>
      <c r="E7" s="68"/>
      <c r="F7" s="68"/>
      <c r="G7" s="68"/>
    </row>
    <row r="8" spans="1:7" ht="17.45" customHeight="1">
      <c r="A8" s="67"/>
      <c r="B8" s="79" t="s">
        <v>144</v>
      </c>
      <c r="C8" s="68"/>
      <c r="D8" s="68"/>
      <c r="E8" s="68"/>
      <c r="F8" s="68"/>
      <c r="G8" s="68"/>
    </row>
    <row r="9" spans="1:7" ht="25.5">
      <c r="A9" s="67"/>
      <c r="B9" s="79" t="s">
        <v>145</v>
      </c>
      <c r="C9" s="68"/>
      <c r="D9" s="68"/>
      <c r="E9" s="68"/>
      <c r="F9" s="68"/>
      <c r="G9" s="68"/>
    </row>
    <row r="10" spans="1:7" ht="15">
      <c r="A10" s="67">
        <v>2</v>
      </c>
      <c r="B10" s="110" t="s">
        <v>128</v>
      </c>
      <c r="C10" s="68"/>
      <c r="D10" s="68"/>
      <c r="E10" s="68"/>
      <c r="F10" s="68"/>
      <c r="G10" s="68"/>
    </row>
    <row r="11" spans="1:7" ht="15">
      <c r="A11" s="67"/>
      <c r="B11" s="79" t="s">
        <v>36</v>
      </c>
      <c r="C11" s="68"/>
      <c r="D11" s="68"/>
      <c r="E11" s="68"/>
      <c r="F11" s="68"/>
      <c r="G11" s="68"/>
    </row>
    <row r="12" spans="1:7" ht="15">
      <c r="A12" s="67"/>
      <c r="B12" s="79" t="s">
        <v>120</v>
      </c>
      <c r="C12" s="68"/>
      <c r="D12" s="68"/>
      <c r="E12" s="68"/>
      <c r="F12" s="68"/>
      <c r="G12" s="68"/>
    </row>
    <row r="13" spans="1:7" ht="15">
      <c r="A13" s="67"/>
      <c r="B13" s="79" t="s">
        <v>37</v>
      </c>
      <c r="C13" s="68"/>
      <c r="D13" s="68"/>
      <c r="E13" s="68"/>
      <c r="F13" s="68"/>
      <c r="G13" s="68"/>
    </row>
    <row r="14" spans="1:7" ht="15">
      <c r="A14" s="67"/>
      <c r="B14" s="79" t="s">
        <v>38</v>
      </c>
      <c r="C14" s="68"/>
      <c r="D14" s="68"/>
      <c r="E14" s="68"/>
      <c r="F14" s="68"/>
      <c r="G14" s="68"/>
    </row>
    <row r="15" spans="1:7" ht="15">
      <c r="A15" s="67"/>
      <c r="B15" s="79" t="s">
        <v>39</v>
      </c>
      <c r="C15" s="68"/>
      <c r="D15" s="68"/>
      <c r="E15" s="68"/>
      <c r="F15" s="68"/>
      <c r="G15" s="68"/>
    </row>
    <row r="16" spans="1:7" ht="15">
      <c r="A16" s="67"/>
      <c r="B16" s="79" t="s">
        <v>121</v>
      </c>
      <c r="C16" s="68"/>
      <c r="D16" s="68"/>
      <c r="E16" s="68"/>
      <c r="F16" s="68"/>
      <c r="G16" s="68"/>
    </row>
    <row r="17" spans="1:7" ht="15">
      <c r="A17" s="67"/>
      <c r="B17" s="79" t="s">
        <v>34</v>
      </c>
      <c r="C17" s="68"/>
      <c r="D17" s="68"/>
      <c r="E17" s="68"/>
      <c r="F17" s="68"/>
      <c r="G17" s="68"/>
    </row>
    <row r="18" spans="1:7" ht="15">
      <c r="A18" s="67">
        <v>3</v>
      </c>
      <c r="B18" s="110" t="s">
        <v>131</v>
      </c>
      <c r="C18" s="68"/>
      <c r="D18" s="68"/>
      <c r="E18" s="68"/>
      <c r="F18" s="68"/>
      <c r="G18" s="68"/>
    </row>
    <row r="19" spans="1:7" ht="15">
      <c r="A19" s="67"/>
      <c r="B19" s="79" t="s">
        <v>122</v>
      </c>
      <c r="C19" s="68"/>
      <c r="D19" s="68"/>
      <c r="E19" s="68"/>
      <c r="F19" s="68"/>
      <c r="G19" s="68"/>
    </row>
    <row r="20" spans="1:7" ht="15">
      <c r="A20" s="67"/>
      <c r="B20" s="79" t="s">
        <v>123</v>
      </c>
      <c r="C20" s="68"/>
      <c r="D20" s="68"/>
      <c r="E20" s="68"/>
      <c r="F20" s="68"/>
      <c r="G20" s="68"/>
    </row>
    <row r="21" spans="1:7" ht="15">
      <c r="A21" s="67"/>
      <c r="B21" s="110" t="s">
        <v>138</v>
      </c>
      <c r="C21" s="68"/>
      <c r="D21" s="68"/>
      <c r="E21" s="68"/>
      <c r="F21" s="68"/>
      <c r="G21" s="68"/>
    </row>
    <row r="22" spans="1:7" ht="15">
      <c r="A22" s="67"/>
      <c r="B22" s="79" t="s">
        <v>139</v>
      </c>
      <c r="C22" s="68"/>
      <c r="D22" s="68"/>
      <c r="E22" s="68"/>
      <c r="F22" s="68"/>
      <c r="G22" s="68"/>
    </row>
    <row r="23" spans="1:7" ht="15">
      <c r="A23" s="67"/>
      <c r="B23" s="79" t="s">
        <v>140</v>
      </c>
      <c r="C23" s="68"/>
      <c r="D23" s="68"/>
      <c r="E23" s="68"/>
      <c r="F23" s="68"/>
      <c r="G23" s="68"/>
    </row>
    <row r="24" spans="1:7" ht="15">
      <c r="A24" s="67"/>
      <c r="B24" s="110" t="s">
        <v>141</v>
      </c>
      <c r="C24" s="68"/>
      <c r="D24" s="68"/>
      <c r="E24" s="68"/>
      <c r="F24" s="68"/>
      <c r="G24" s="68"/>
    </row>
    <row r="25" spans="1:7" ht="15">
      <c r="A25" s="67"/>
      <c r="B25" s="79" t="s">
        <v>36</v>
      </c>
      <c r="C25" s="68"/>
      <c r="D25" s="68"/>
      <c r="E25" s="68"/>
      <c r="F25" s="68"/>
      <c r="G25" s="68"/>
    </row>
    <row r="26" spans="1:7" ht="15">
      <c r="A26" s="67"/>
      <c r="B26" s="79" t="s">
        <v>120</v>
      </c>
      <c r="C26" s="68"/>
      <c r="D26" s="68"/>
      <c r="E26" s="68"/>
      <c r="F26" s="68"/>
      <c r="G26" s="68"/>
    </row>
    <row r="27" spans="1:7" ht="15">
      <c r="A27" s="67"/>
      <c r="B27" s="79" t="s">
        <v>37</v>
      </c>
      <c r="C27" s="68"/>
      <c r="D27" s="68"/>
      <c r="E27" s="68"/>
      <c r="F27" s="68"/>
      <c r="G27" s="68"/>
    </row>
    <row r="28" spans="1:7" ht="15">
      <c r="A28" s="67"/>
      <c r="B28" s="79" t="s">
        <v>38</v>
      </c>
      <c r="C28" s="68"/>
      <c r="D28" s="68"/>
      <c r="E28" s="68"/>
      <c r="F28" s="68"/>
      <c r="G28" s="68"/>
    </row>
    <row r="29" spans="1:7" ht="15">
      <c r="A29" s="67"/>
      <c r="B29" s="79" t="s">
        <v>39</v>
      </c>
      <c r="C29" s="68"/>
      <c r="D29" s="68"/>
      <c r="E29" s="68"/>
      <c r="F29" s="68"/>
      <c r="G29" s="68"/>
    </row>
    <row r="30" spans="1:7" ht="15">
      <c r="A30" s="67"/>
      <c r="B30" s="79" t="s">
        <v>121</v>
      </c>
      <c r="C30" s="68"/>
      <c r="D30" s="68"/>
      <c r="E30" s="68"/>
      <c r="F30" s="68"/>
      <c r="G30" s="68"/>
    </row>
    <row r="31" spans="1:7" ht="15">
      <c r="A31" s="67"/>
      <c r="B31" s="79" t="s">
        <v>34</v>
      </c>
      <c r="C31" s="68"/>
      <c r="D31" s="68"/>
      <c r="E31" s="68"/>
      <c r="F31" s="68"/>
      <c r="G31" s="68"/>
    </row>
    <row r="32" spans="1:7" ht="15">
      <c r="A32" s="67">
        <v>4</v>
      </c>
      <c r="B32" s="110" t="s">
        <v>132</v>
      </c>
      <c r="C32" s="68"/>
      <c r="D32" s="68"/>
      <c r="E32" s="68"/>
      <c r="F32" s="68"/>
      <c r="G32" s="68"/>
    </row>
    <row r="33" spans="1:7" ht="15">
      <c r="A33" s="67"/>
      <c r="B33" s="79" t="s">
        <v>36</v>
      </c>
      <c r="C33" s="68"/>
      <c r="D33" s="68"/>
      <c r="E33" s="68"/>
      <c r="F33" s="68"/>
      <c r="G33" s="68"/>
    </row>
    <row r="34" spans="1:7" ht="15">
      <c r="A34" s="67"/>
      <c r="B34" s="79" t="s">
        <v>120</v>
      </c>
      <c r="C34" s="68"/>
      <c r="D34" s="68"/>
      <c r="E34" s="68"/>
      <c r="F34" s="68"/>
      <c r="G34" s="68"/>
    </row>
    <row r="35" spans="1:7" ht="15">
      <c r="A35" s="67"/>
      <c r="B35" s="79" t="s">
        <v>37</v>
      </c>
      <c r="C35" s="68"/>
      <c r="D35" s="68"/>
      <c r="E35" s="68"/>
      <c r="F35" s="68"/>
      <c r="G35" s="68"/>
    </row>
    <row r="36" spans="1:7" ht="15">
      <c r="A36" s="67"/>
      <c r="B36" s="79" t="s">
        <v>38</v>
      </c>
      <c r="C36" s="68"/>
      <c r="D36" s="68"/>
      <c r="E36" s="68"/>
      <c r="F36" s="68"/>
      <c r="G36" s="68"/>
    </row>
    <row r="37" spans="1:7" ht="15">
      <c r="A37" s="67"/>
      <c r="B37" s="79" t="s">
        <v>39</v>
      </c>
      <c r="C37" s="68"/>
      <c r="D37" s="68"/>
      <c r="E37" s="68"/>
      <c r="F37" s="68"/>
      <c r="G37" s="68"/>
    </row>
    <row r="38" spans="1:7" ht="15">
      <c r="A38" s="67"/>
      <c r="B38" s="79" t="s">
        <v>121</v>
      </c>
      <c r="C38" s="68"/>
      <c r="D38" s="68"/>
      <c r="E38" s="68"/>
      <c r="F38" s="68"/>
      <c r="G38" s="68"/>
    </row>
    <row r="39" spans="1:7" ht="15">
      <c r="A39" s="67"/>
      <c r="B39" s="79" t="s">
        <v>34</v>
      </c>
      <c r="C39" s="68"/>
      <c r="D39" s="68"/>
      <c r="E39" s="68"/>
      <c r="F39" s="68"/>
      <c r="G39" s="68"/>
    </row>
    <row r="40" spans="1:7" ht="15">
      <c r="A40" s="67">
        <v>5</v>
      </c>
      <c r="B40" s="110" t="s">
        <v>133</v>
      </c>
      <c r="C40" s="68"/>
      <c r="D40" s="68"/>
      <c r="E40" s="68"/>
      <c r="F40" s="68"/>
      <c r="G40" s="68"/>
    </row>
    <row r="41" spans="1:7" ht="15">
      <c r="A41" s="67"/>
      <c r="B41" s="79" t="s">
        <v>36</v>
      </c>
      <c r="C41" s="68"/>
      <c r="D41" s="68"/>
      <c r="E41" s="68"/>
      <c r="F41" s="68"/>
      <c r="G41" s="68"/>
    </row>
    <row r="42" spans="1:7" ht="15">
      <c r="A42" s="67"/>
      <c r="B42" s="79" t="s">
        <v>120</v>
      </c>
      <c r="C42" s="68"/>
      <c r="D42" s="68"/>
      <c r="E42" s="68"/>
      <c r="F42" s="68"/>
      <c r="G42" s="68"/>
    </row>
    <row r="43" spans="1:7" ht="15">
      <c r="A43" s="67"/>
      <c r="B43" s="79" t="s">
        <v>37</v>
      </c>
      <c r="C43" s="68"/>
      <c r="D43" s="68"/>
      <c r="E43" s="68"/>
      <c r="F43" s="68"/>
      <c r="G43" s="68"/>
    </row>
    <row r="44" spans="1:7" ht="15">
      <c r="A44" s="67"/>
      <c r="B44" s="79" t="s">
        <v>38</v>
      </c>
      <c r="C44" s="68"/>
      <c r="D44" s="68"/>
      <c r="E44" s="68"/>
      <c r="F44" s="68"/>
      <c r="G44" s="68"/>
    </row>
    <row r="45" spans="1:7" ht="15">
      <c r="A45" s="67"/>
      <c r="B45" s="79" t="s">
        <v>39</v>
      </c>
      <c r="C45" s="68"/>
      <c r="D45" s="68"/>
      <c r="E45" s="68"/>
      <c r="F45" s="68"/>
      <c r="G45" s="68"/>
    </row>
    <row r="46" spans="1:7" ht="15">
      <c r="A46" s="67"/>
      <c r="B46" s="79" t="s">
        <v>121</v>
      </c>
      <c r="C46" s="68"/>
      <c r="D46" s="68"/>
      <c r="E46" s="68"/>
      <c r="F46" s="68"/>
      <c r="G46" s="68"/>
    </row>
    <row r="47" spans="1:7" ht="15">
      <c r="A47" s="67"/>
      <c r="B47" s="79" t="s">
        <v>34</v>
      </c>
      <c r="C47" s="68"/>
      <c r="D47" s="68"/>
      <c r="E47" s="68"/>
      <c r="F47" s="68"/>
      <c r="G47" s="68"/>
    </row>
    <row r="48" spans="1:7" ht="15">
      <c r="A48" s="67">
        <v>6</v>
      </c>
      <c r="B48" s="80" t="s">
        <v>151</v>
      </c>
      <c r="C48" s="68"/>
      <c r="D48" s="68"/>
      <c r="E48" s="68"/>
      <c r="F48" s="68"/>
      <c r="G48" s="68"/>
    </row>
    <row r="49" spans="1:7" ht="15">
      <c r="A49" s="67"/>
      <c r="B49" s="79" t="s">
        <v>149</v>
      </c>
      <c r="C49" s="68"/>
      <c r="D49" s="68"/>
      <c r="E49" s="68"/>
      <c r="F49" s="68"/>
      <c r="G49" s="68"/>
    </row>
    <row r="50" spans="1:7" ht="25.5">
      <c r="A50" s="67"/>
      <c r="B50" s="79" t="s">
        <v>150</v>
      </c>
      <c r="C50" s="68"/>
      <c r="D50" s="68"/>
      <c r="E50" s="68"/>
      <c r="F50" s="68"/>
      <c r="G50" s="68"/>
    </row>
    <row r="51" spans="1:7" ht="30">
      <c r="A51" s="67">
        <v>7</v>
      </c>
      <c r="B51" s="80" t="s">
        <v>325</v>
      </c>
      <c r="C51" s="68"/>
      <c r="D51" s="68"/>
      <c r="E51" s="68"/>
      <c r="F51" s="68"/>
      <c r="G51" s="68"/>
    </row>
    <row r="52" spans="1:7" ht="15">
      <c r="A52" s="67">
        <v>8</v>
      </c>
      <c r="B52" s="80" t="s">
        <v>318</v>
      </c>
      <c r="C52" s="68"/>
      <c r="D52" s="68"/>
      <c r="E52" s="68"/>
      <c r="F52" s="68"/>
      <c r="G52" s="68"/>
    </row>
    <row r="53" spans="1:7" ht="15">
      <c r="A53" s="67">
        <v>9</v>
      </c>
      <c r="B53" s="110" t="s">
        <v>124</v>
      </c>
      <c r="C53" s="68"/>
      <c r="D53" s="68"/>
      <c r="E53" s="68"/>
      <c r="F53" s="68"/>
      <c r="G53" s="68"/>
    </row>
  </sheetData>
  <mergeCells count="3">
    <mergeCell ref="C1:G1"/>
    <mergeCell ref="A2:A3"/>
    <mergeCell ref="B2:B3"/>
  </mergeCells>
  <printOptions horizontalCentered="1"/>
  <pageMargins left="0.5" right="0.5" top="2" bottom="0.75" header="0.17" footer="0.17"/>
  <pageSetup paperSize="9" scale="80" pageOrder="overThenDown" orientation="portrait" r:id="rId1"/>
  <headerFooter scaleWithDoc="0" alignWithMargins="0">
    <oddHeader>&amp;C&amp;"Arial,Bold"&amp;12
CREDIT RISK
Table 5
Credit Risk Capital Requirements
For the financial period ending  /  /
&amp;P of  &amp;N&amp;RKD '000s</oddHeader>
  </headerFooter>
  <rowBreaks count="1" manualBreakCount="1">
    <brk id="3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
  <sheetViews>
    <sheetView showGridLines="0" showZeros="0" view="pageBreakPreview" zoomScaleNormal="75" zoomScaleSheetLayoutView="100" zoomScalePageLayoutView="80" workbookViewId="0">
      <selection activeCell="B1" sqref="B1:C1"/>
    </sheetView>
  </sheetViews>
  <sheetFormatPr defaultColWidth="9.140625" defaultRowHeight="12.75"/>
  <cols>
    <col min="1" max="1" width="4.5703125" style="65" customWidth="1"/>
    <col min="2" max="2" width="72" style="65" customWidth="1"/>
    <col min="3" max="3" width="20.85546875" style="65" customWidth="1"/>
    <col min="4" max="4" width="19.42578125" style="65" customWidth="1"/>
    <col min="5" max="6" width="13.42578125" style="65" customWidth="1"/>
    <col min="7" max="7" width="15.42578125" style="65" customWidth="1"/>
    <col min="8" max="16384" width="9.140625" style="65"/>
  </cols>
  <sheetData>
    <row r="1" spans="1:4" ht="41.45" customHeight="1">
      <c r="A1" s="163" t="s">
        <v>105</v>
      </c>
      <c r="B1" s="216" t="s">
        <v>336</v>
      </c>
      <c r="C1" s="217"/>
      <c r="D1" s="163" t="s">
        <v>125</v>
      </c>
    </row>
    <row r="2" spans="1:4" ht="15">
      <c r="A2" s="67">
        <v>1</v>
      </c>
      <c r="B2" s="256" t="s">
        <v>152</v>
      </c>
      <c r="C2" s="257"/>
      <c r="D2" s="68"/>
    </row>
    <row r="3" spans="1:4" ht="15">
      <c r="A3" s="67">
        <v>2</v>
      </c>
      <c r="B3" s="256" t="s">
        <v>335</v>
      </c>
      <c r="C3" s="257"/>
      <c r="D3" s="68"/>
    </row>
    <row r="4" spans="1:4" ht="13.5" thickBot="1"/>
    <row r="5" spans="1:4" ht="28.35" customHeight="1">
      <c r="C5" s="254" t="s">
        <v>334</v>
      </c>
      <c r="D5" s="246"/>
    </row>
    <row r="6" spans="1:4" ht="16.7" customHeight="1" thickBot="1">
      <c r="C6" s="255"/>
      <c r="D6" s="247"/>
    </row>
  </sheetData>
  <mergeCells count="5">
    <mergeCell ref="C5:C6"/>
    <mergeCell ref="D5:D6"/>
    <mergeCell ref="B1:C1"/>
    <mergeCell ref="B2:C2"/>
    <mergeCell ref="B3:C3"/>
  </mergeCells>
  <printOptions horizontalCentered="1"/>
  <pageMargins left="0.5" right="0.5" top="2" bottom="0.75" header="0.17" footer="0.17"/>
  <pageSetup paperSize="9" scale="80" pageOrder="overThenDown" orientation="portrait" r:id="rId1"/>
  <headerFooter scaleWithDoc="0" alignWithMargins="0">
    <oddHeader>&amp;C&amp;"Arial,Bold"&amp;12
COUNTERPARTY CREDIT RISK
Table 6
Counterparty Credit Risk Capital Requirements
For the financial period ending  /  /
&amp;P of  &amp;N&amp;RKD '000s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showGridLines="0" showZeros="0" view="pageBreakPreview" zoomScaleNormal="75" zoomScaleSheetLayoutView="100" zoomScalePageLayoutView="80" workbookViewId="0">
      <selection activeCell="B1" sqref="B1:B2"/>
    </sheetView>
  </sheetViews>
  <sheetFormatPr defaultColWidth="9.140625" defaultRowHeight="12.75"/>
  <cols>
    <col min="1" max="1" width="4.5703125" style="65" customWidth="1"/>
    <col min="2" max="2" width="72" style="65" customWidth="1"/>
    <col min="3" max="3" width="20.85546875" style="65" customWidth="1"/>
    <col min="4" max="4" width="19.42578125" style="65" customWidth="1"/>
    <col min="5" max="16384" width="9.140625" style="65"/>
  </cols>
  <sheetData>
    <row r="1" spans="1:4" ht="50.45" customHeight="1">
      <c r="A1" s="190" t="s">
        <v>105</v>
      </c>
      <c r="B1" s="190" t="s">
        <v>136</v>
      </c>
      <c r="C1" s="78" t="s">
        <v>235</v>
      </c>
      <c r="D1" s="78" t="s">
        <v>125</v>
      </c>
    </row>
    <row r="2" spans="1:4" ht="13.35" customHeight="1">
      <c r="A2" s="190"/>
      <c r="B2" s="190"/>
      <c r="C2" s="78" t="s">
        <v>4</v>
      </c>
      <c r="D2" s="78" t="s">
        <v>8</v>
      </c>
    </row>
    <row r="3" spans="1:4" ht="27.75" customHeight="1">
      <c r="A3" s="67">
        <v>1</v>
      </c>
      <c r="B3" s="80" t="s">
        <v>235</v>
      </c>
      <c r="C3" s="68"/>
      <c r="D3" s="68"/>
    </row>
    <row r="4" spans="1:4" ht="26.45" customHeight="1">
      <c r="A4" s="69"/>
      <c r="B4" s="69"/>
      <c r="C4" s="69"/>
      <c r="D4" s="69"/>
    </row>
    <row r="5" spans="1:4" ht="13.5" thickBot="1"/>
    <row r="6" spans="1:4" ht="15" customHeight="1">
      <c r="C6" s="248" t="s">
        <v>234</v>
      </c>
      <c r="D6" s="246"/>
    </row>
    <row r="7" spans="1:4" ht="13.5" thickBot="1">
      <c r="C7" s="249"/>
      <c r="D7" s="247"/>
    </row>
    <row r="8" spans="1:4" ht="13.7" customHeight="1"/>
  </sheetData>
  <mergeCells count="4">
    <mergeCell ref="D6:D7"/>
    <mergeCell ref="A1:A2"/>
    <mergeCell ref="B1:B2"/>
    <mergeCell ref="C6:C7"/>
  </mergeCells>
  <printOptions horizontalCentered="1"/>
  <pageMargins left="0.5" right="0.5" top="2" bottom="0.75" header="0.17" footer="0.17"/>
  <pageSetup paperSize="9" scale="80" pageOrder="overThenDown" orientation="portrait" r:id="rId1"/>
  <headerFooter scaleWithDoc="0" alignWithMargins="0">
    <oddHeader>&amp;C&amp;"Arial,Bold"&amp;12AUM RISK CAPITAL REQUIREMENTS
Table 7
Capital Requirements for AUM
For the financial period ending  /  /
&amp;P of  &amp;N&amp;RKD '000s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3"/>
  <sheetViews>
    <sheetView showGridLines="0" showZeros="0" view="pageBreakPreview" zoomScaleNormal="75" zoomScaleSheetLayoutView="100" workbookViewId="0">
      <selection activeCell="B4" sqref="B4"/>
    </sheetView>
  </sheetViews>
  <sheetFormatPr defaultColWidth="9.140625" defaultRowHeight="12.75"/>
  <cols>
    <col min="1" max="1" width="4.5703125" style="65" customWidth="1"/>
    <col min="2" max="2" width="72" style="65" customWidth="1"/>
    <col min="3" max="3" width="20.85546875" style="65" customWidth="1"/>
    <col min="4" max="4" width="19.42578125" style="65" customWidth="1"/>
    <col min="5" max="16384" width="9.140625" style="65"/>
  </cols>
  <sheetData>
    <row r="1" spans="1:4" ht="50.45" customHeight="1">
      <c r="A1" s="190" t="s">
        <v>105</v>
      </c>
      <c r="B1" s="190" t="s">
        <v>244</v>
      </c>
      <c r="C1" s="81" t="s">
        <v>69</v>
      </c>
      <c r="D1" s="81" t="s">
        <v>125</v>
      </c>
    </row>
    <row r="2" spans="1:4" ht="13.35" customHeight="1">
      <c r="A2" s="190"/>
      <c r="B2" s="190"/>
      <c r="C2" s="81" t="s">
        <v>4</v>
      </c>
      <c r="D2" s="81" t="s">
        <v>8</v>
      </c>
    </row>
    <row r="3" spans="1:4" ht="27.75" customHeight="1">
      <c r="A3" s="67">
        <v>1</v>
      </c>
      <c r="B3" s="80" t="s">
        <v>353</v>
      </c>
      <c r="C3" s="68"/>
      <c r="D3" s="68"/>
    </row>
    <row r="4" spans="1:4" ht="27.75" customHeight="1">
      <c r="A4" s="67">
        <v>2</v>
      </c>
      <c r="B4" s="80" t="s">
        <v>355</v>
      </c>
      <c r="C4" s="68"/>
      <c r="D4" s="68"/>
    </row>
    <row r="5" spans="1:4" ht="27.75" customHeight="1">
      <c r="A5" s="67">
        <v>3</v>
      </c>
      <c r="B5" s="80" t="s">
        <v>354</v>
      </c>
      <c r="C5" s="68"/>
      <c r="D5" s="68"/>
    </row>
    <row r="6" spans="1:4" ht="27.75" customHeight="1">
      <c r="A6" s="67">
        <v>4</v>
      </c>
      <c r="B6" s="80" t="s">
        <v>356</v>
      </c>
      <c r="C6" s="68"/>
      <c r="D6" s="68"/>
    </row>
    <row r="7" spans="1:4" ht="27.75" customHeight="1">
      <c r="A7" s="67"/>
      <c r="B7" s="80" t="s">
        <v>243</v>
      </c>
      <c r="C7" s="68"/>
      <c r="D7" s="68"/>
    </row>
    <row r="8" spans="1:4" ht="26.45" customHeight="1">
      <c r="A8" s="69"/>
      <c r="B8" s="69"/>
      <c r="C8" s="69"/>
      <c r="D8" s="69"/>
    </row>
    <row r="10" spans="1:4" ht="13.5" thickBot="1"/>
    <row r="11" spans="1:4" ht="27.6" customHeight="1">
      <c r="C11" s="248" t="s">
        <v>245</v>
      </c>
      <c r="D11" s="246"/>
    </row>
    <row r="12" spans="1:4" ht="27.6" customHeight="1" thickBot="1">
      <c r="C12" s="249"/>
      <c r="D12" s="247"/>
    </row>
    <row r="13" spans="1:4" ht="13.7" customHeight="1"/>
  </sheetData>
  <mergeCells count="4">
    <mergeCell ref="A1:A2"/>
    <mergeCell ref="B1:B2"/>
    <mergeCell ref="C11:C12"/>
    <mergeCell ref="D11:D12"/>
  </mergeCells>
  <printOptions horizontalCentered="1"/>
  <pageMargins left="0.5" right="0.5" top="2" bottom="0.75" header="0.17" footer="0.17"/>
  <pageSetup paperSize="9" scale="80" pageOrder="overThenDown" orientation="portrait" r:id="rId1"/>
  <headerFooter scaleWithDoc="0" alignWithMargins="0">
    <oddHeader>&amp;C&amp;"Arial,Bold"&amp;12OTHER EXPOSURES CAPITAL REQUIREMENT
Table 8
Capital Requirements for Other Exposures
For the financial period ending  /  /
&amp;P of  &amp;N&amp;RKD '000s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1"/>
  <sheetViews>
    <sheetView showGridLines="0" showZeros="0" view="pageBreakPreview" zoomScaleNormal="75" zoomScaleSheetLayoutView="100" workbookViewId="0">
      <selection activeCell="A11" sqref="A11:D11"/>
    </sheetView>
  </sheetViews>
  <sheetFormatPr defaultColWidth="9.140625" defaultRowHeight="12.75"/>
  <cols>
    <col min="1" max="1" width="4.5703125" style="65" customWidth="1"/>
    <col min="2" max="2" width="72" style="65" customWidth="1"/>
    <col min="3" max="3" width="20.85546875" style="65" customWidth="1"/>
    <col min="4" max="4" width="19.42578125" style="65" customWidth="1"/>
    <col min="5" max="16384" width="9.140625" style="65"/>
  </cols>
  <sheetData>
    <row r="1" spans="1:11" ht="30">
      <c r="A1" s="190" t="s">
        <v>105</v>
      </c>
      <c r="B1" s="190" t="s">
        <v>239</v>
      </c>
      <c r="C1" s="81" t="s">
        <v>69</v>
      </c>
      <c r="D1" s="158" t="s">
        <v>322</v>
      </c>
    </row>
    <row r="2" spans="1:11" ht="15">
      <c r="A2" s="190"/>
      <c r="B2" s="190"/>
      <c r="C2" s="81" t="s">
        <v>4</v>
      </c>
      <c r="D2" s="81" t="s">
        <v>8</v>
      </c>
    </row>
    <row r="3" spans="1:11" ht="15">
      <c r="A3" s="67">
        <v>1</v>
      </c>
      <c r="B3" s="81" t="s">
        <v>69</v>
      </c>
      <c r="C3" s="68"/>
      <c r="D3" s="68"/>
    </row>
    <row r="4" spans="1:11">
      <c r="A4" s="69"/>
      <c r="B4" s="69"/>
      <c r="C4" s="69"/>
      <c r="D4" s="69"/>
    </row>
    <row r="6" spans="1:11" ht="13.5" thickBot="1"/>
    <row r="7" spans="1:11" ht="33.6" customHeight="1">
      <c r="C7" s="260" t="s">
        <v>323</v>
      </c>
      <c r="D7" s="246"/>
    </row>
    <row r="8" spans="1:11" ht="13.5" thickBot="1">
      <c r="C8" s="261"/>
      <c r="D8" s="247"/>
    </row>
    <row r="9" spans="1:11" ht="15">
      <c r="C9" s="161"/>
      <c r="D9" s="162"/>
    </row>
    <row r="10" spans="1:11" ht="18">
      <c r="A10" s="258" t="s">
        <v>324</v>
      </c>
      <c r="B10" s="258"/>
      <c r="C10" s="258"/>
      <c r="D10" s="258"/>
      <c r="E10" s="123"/>
      <c r="F10" s="123"/>
      <c r="G10" s="123"/>
      <c r="H10" s="123"/>
      <c r="I10" s="123"/>
      <c r="J10" s="123"/>
      <c r="K10" s="123"/>
    </row>
    <row r="11" spans="1:11" ht="45.6" customHeight="1">
      <c r="A11" s="259" t="s">
        <v>319</v>
      </c>
      <c r="B11" s="259"/>
      <c r="C11" s="259"/>
      <c r="D11" s="259"/>
    </row>
  </sheetData>
  <mergeCells count="6">
    <mergeCell ref="A10:D10"/>
    <mergeCell ref="A11:D11"/>
    <mergeCell ref="A1:A2"/>
    <mergeCell ref="B1:B2"/>
    <mergeCell ref="C7:C8"/>
    <mergeCell ref="D7:D8"/>
  </mergeCells>
  <printOptions horizontalCentered="1"/>
  <pageMargins left="0.5" right="0.5" top="2" bottom="0.75" header="0.17" footer="0.17"/>
  <pageSetup paperSize="9" scale="80" pageOrder="overThenDown" orientation="portrait" r:id="rId1"/>
  <headerFooter scaleWithDoc="0" alignWithMargins="0">
    <oddHeader>&amp;C&amp;"Arial,Bold"&amp;12
FINANCIAL MARKET INFRASTRUCTURE
Table 9
FMI "Continuity" Capital Requirements
For the financial period ending  /  /
&amp;P of  &amp;N&amp;RKD '000s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
  <sheetViews>
    <sheetView showGridLines="0" showZeros="0" tabSelected="1" view="pageBreakPreview" zoomScaleNormal="75" zoomScaleSheetLayoutView="100" zoomScalePageLayoutView="70" workbookViewId="0">
      <selection activeCell="B1" sqref="B1:B2"/>
    </sheetView>
  </sheetViews>
  <sheetFormatPr defaultColWidth="9.140625" defaultRowHeight="12.75"/>
  <cols>
    <col min="1" max="1" width="8.140625" style="65" customWidth="1"/>
    <col min="2" max="2" width="52.85546875" style="65" customWidth="1"/>
    <col min="3" max="3" width="23" style="65" customWidth="1"/>
    <col min="4" max="4" width="19.42578125" style="65" customWidth="1"/>
    <col min="5" max="16384" width="9.140625" style="65"/>
  </cols>
  <sheetData>
    <row r="1" spans="1:4" ht="36.6" customHeight="1">
      <c r="A1" s="190" t="s">
        <v>105</v>
      </c>
      <c r="B1" s="191" t="s">
        <v>157</v>
      </c>
      <c r="C1" s="192" t="s">
        <v>159</v>
      </c>
      <c r="D1" s="192" t="s">
        <v>158</v>
      </c>
    </row>
    <row r="2" spans="1:4" ht="13.35" customHeight="1">
      <c r="A2" s="190"/>
      <c r="B2" s="191"/>
      <c r="C2" s="193"/>
      <c r="D2" s="193"/>
    </row>
    <row r="3" spans="1:4" ht="25.35" customHeight="1">
      <c r="A3" s="67" t="s">
        <v>4</v>
      </c>
      <c r="B3" s="155" t="s">
        <v>306</v>
      </c>
      <c r="C3" s="153">
        <v>1</v>
      </c>
      <c r="D3" s="154"/>
    </row>
    <row r="4" spans="1:4" ht="25.35" customHeight="1">
      <c r="A4" s="67" t="s">
        <v>8</v>
      </c>
      <c r="B4" s="155" t="s">
        <v>307</v>
      </c>
      <c r="C4" s="153"/>
      <c r="D4" s="154"/>
    </row>
    <row r="5" spans="1:4" ht="25.35" customHeight="1">
      <c r="A5" s="160" t="s">
        <v>309</v>
      </c>
      <c r="B5" s="159" t="s">
        <v>108</v>
      </c>
      <c r="C5" s="153">
        <v>2</v>
      </c>
      <c r="D5" s="68"/>
    </row>
    <row r="6" spans="1:4" ht="25.35" customHeight="1">
      <c r="A6" s="160" t="s">
        <v>310</v>
      </c>
      <c r="B6" s="159" t="s">
        <v>135</v>
      </c>
      <c r="C6" s="153">
        <v>3</v>
      </c>
      <c r="D6" s="68"/>
    </row>
    <row r="7" spans="1:4" ht="25.35" customHeight="1">
      <c r="A7" s="160" t="s">
        <v>311</v>
      </c>
      <c r="B7" s="159" t="s">
        <v>242</v>
      </c>
      <c r="C7" s="153">
        <v>4</v>
      </c>
      <c r="D7" s="68"/>
    </row>
    <row r="8" spans="1:4" ht="25.35" customHeight="1">
      <c r="A8" s="160" t="s">
        <v>312</v>
      </c>
      <c r="B8" s="159" t="s">
        <v>126</v>
      </c>
      <c r="C8" s="153">
        <v>5</v>
      </c>
      <c r="D8" s="68"/>
    </row>
    <row r="9" spans="1:4" ht="25.35" customHeight="1">
      <c r="A9" s="160" t="s">
        <v>313</v>
      </c>
      <c r="B9" s="159" t="s">
        <v>160</v>
      </c>
      <c r="C9" s="153">
        <v>6</v>
      </c>
      <c r="D9" s="68"/>
    </row>
    <row r="10" spans="1:4" ht="25.35" customHeight="1">
      <c r="A10" s="160" t="s">
        <v>314</v>
      </c>
      <c r="B10" s="159" t="s">
        <v>241</v>
      </c>
      <c r="C10" s="153">
        <v>7</v>
      </c>
      <c r="D10" s="68"/>
    </row>
    <row r="11" spans="1:4" ht="25.35" customHeight="1">
      <c r="A11" s="160" t="s">
        <v>315</v>
      </c>
      <c r="B11" s="159" t="s">
        <v>240</v>
      </c>
      <c r="C11" s="153">
        <v>8</v>
      </c>
      <c r="D11" s="68"/>
    </row>
    <row r="12" spans="1:4" ht="25.35" customHeight="1">
      <c r="A12" s="160" t="s">
        <v>316</v>
      </c>
      <c r="B12" s="159" t="s">
        <v>238</v>
      </c>
      <c r="C12" s="153">
        <v>9</v>
      </c>
      <c r="D12" s="68"/>
    </row>
    <row r="13" spans="1:4" ht="25.35" customHeight="1">
      <c r="A13" s="67"/>
      <c r="B13" s="80" t="s">
        <v>317</v>
      </c>
      <c r="C13" s="153"/>
      <c r="D13" s="68">
        <f>IFERROR(D3/SUM(D5:D12),0)</f>
        <v>0</v>
      </c>
    </row>
    <row r="14" spans="1:4" s="66" customFormat="1"/>
  </sheetData>
  <mergeCells count="4">
    <mergeCell ref="A1:A2"/>
    <mergeCell ref="B1:B2"/>
    <mergeCell ref="D1:D2"/>
    <mergeCell ref="C1:C2"/>
  </mergeCells>
  <printOptions horizontalCentered="1"/>
  <pageMargins left="0.5" right="0.5" top="2" bottom="0.75" header="0.17" footer="0.17"/>
  <pageSetup paperSize="9" scale="80" pageOrder="overThenDown" orientation="landscape" r:id="rId1"/>
  <headerFooter scaleWithDoc="0" alignWithMargins="0">
    <oddHeader xml:space="preserve">&amp;C&amp;"Arial,Bold"&amp;12Summary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view="pageBreakPreview" zoomScaleNormal="70" zoomScaleSheetLayoutView="100" zoomScalePageLayoutView="90" workbookViewId="0">
      <selection activeCell="B28" sqref="B28"/>
    </sheetView>
  </sheetViews>
  <sheetFormatPr defaultColWidth="8.85546875" defaultRowHeight="12.75"/>
  <cols>
    <col min="1" max="1" width="62.140625" style="39" customWidth="1"/>
    <col min="2" max="2" width="14.140625" style="26" customWidth="1"/>
    <col min="3" max="3" width="17.42578125" style="26" customWidth="1"/>
    <col min="4" max="4" width="14.5703125" style="26" customWidth="1"/>
    <col min="5" max="16384" width="8.85546875" style="26"/>
  </cols>
  <sheetData>
    <row r="1" spans="1:4" ht="15.75">
      <c r="A1" s="194" t="s">
        <v>154</v>
      </c>
      <c r="B1" s="53" t="s">
        <v>97</v>
      </c>
      <c r="C1" s="53" t="s">
        <v>98</v>
      </c>
      <c r="D1" s="54" t="s">
        <v>99</v>
      </c>
    </row>
    <row r="2" spans="1:4" ht="15.75">
      <c r="A2" s="195"/>
      <c r="B2" s="36" t="s">
        <v>4</v>
      </c>
      <c r="C2" s="36" t="s">
        <v>8</v>
      </c>
      <c r="D2" s="55" t="s">
        <v>9</v>
      </c>
    </row>
    <row r="3" spans="1:4" ht="14.25">
      <c r="A3" s="43" t="s">
        <v>22</v>
      </c>
      <c r="B3" s="47"/>
      <c r="C3" s="48"/>
      <c r="D3" s="56"/>
    </row>
    <row r="4" spans="1:4" ht="14.25">
      <c r="A4" s="44" t="s">
        <v>30</v>
      </c>
      <c r="B4" s="47"/>
      <c r="C4" s="47"/>
      <c r="D4" s="57"/>
    </row>
    <row r="5" spans="1:4" ht="28.5">
      <c r="A5" s="44" t="s">
        <v>153</v>
      </c>
      <c r="B5" s="47"/>
      <c r="C5" s="47"/>
      <c r="D5" s="57"/>
    </row>
    <row r="6" spans="1:4" ht="14.25">
      <c r="A6" s="44" t="s">
        <v>23</v>
      </c>
      <c r="B6" s="47"/>
      <c r="C6" s="48"/>
      <c r="D6" s="56"/>
    </row>
    <row r="7" spans="1:4" ht="14.25">
      <c r="A7" s="44" t="s">
        <v>24</v>
      </c>
      <c r="B7" s="47"/>
      <c r="C7" s="48"/>
      <c r="D7" s="56"/>
    </row>
    <row r="8" spans="1:4" ht="14.25">
      <c r="A8" s="44" t="s">
        <v>25</v>
      </c>
      <c r="B8" s="49"/>
      <c r="C8" s="50"/>
      <c r="D8" s="58"/>
    </row>
    <row r="9" spans="1:4" ht="14.25">
      <c r="A9" s="44" t="s">
        <v>26</v>
      </c>
      <c r="B9" s="49"/>
      <c r="C9" s="50"/>
      <c r="D9" s="58"/>
    </row>
    <row r="10" spans="1:4" ht="14.25">
      <c r="A10" s="44" t="s">
        <v>27</v>
      </c>
      <c r="B10" s="49"/>
      <c r="C10" s="50"/>
      <c r="D10" s="58"/>
    </row>
    <row r="11" spans="1:4" ht="14.25">
      <c r="A11" s="44" t="s">
        <v>28</v>
      </c>
      <c r="B11" s="49"/>
      <c r="C11" s="50"/>
      <c r="D11" s="58"/>
    </row>
    <row r="12" spans="1:4" ht="14.25">
      <c r="A12" s="44" t="s">
        <v>29</v>
      </c>
      <c r="B12" s="49"/>
      <c r="C12" s="50"/>
      <c r="D12" s="58"/>
    </row>
    <row r="13" spans="1:4" ht="14.25">
      <c r="A13" s="44" t="s">
        <v>12</v>
      </c>
      <c r="B13" s="49"/>
      <c r="C13" s="49"/>
      <c r="D13" s="59"/>
    </row>
    <row r="14" spans="1:4" ht="14.25">
      <c r="A14" s="44" t="s">
        <v>13</v>
      </c>
      <c r="B14" s="49"/>
      <c r="C14" s="49"/>
      <c r="D14" s="59"/>
    </row>
    <row r="15" spans="1:4" ht="14.25">
      <c r="A15" s="44" t="s">
        <v>14</v>
      </c>
      <c r="B15" s="49"/>
      <c r="C15" s="49"/>
      <c r="D15" s="59"/>
    </row>
    <row r="16" spans="1:4" ht="14.25">
      <c r="A16" s="44" t="s">
        <v>15</v>
      </c>
      <c r="B16" s="51"/>
      <c r="C16" s="51"/>
      <c r="D16" s="60"/>
    </row>
    <row r="17" spans="1:4" ht="14.25">
      <c r="A17" s="44" t="s">
        <v>16</v>
      </c>
      <c r="B17" s="51"/>
      <c r="C17" s="51"/>
      <c r="D17" s="60"/>
    </row>
    <row r="18" spans="1:4" ht="15">
      <c r="A18" s="64" t="s">
        <v>31</v>
      </c>
      <c r="B18" s="51"/>
      <c r="C18" s="51"/>
      <c r="D18" s="60"/>
    </row>
    <row r="19" spans="1:4" ht="15.75">
      <c r="A19" s="37" t="s">
        <v>155</v>
      </c>
      <c r="B19" s="38" t="s">
        <v>97</v>
      </c>
      <c r="C19" s="38" t="s">
        <v>98</v>
      </c>
      <c r="D19" s="61" t="s">
        <v>99</v>
      </c>
    </row>
    <row r="20" spans="1:4" ht="15.75">
      <c r="A20" s="42"/>
      <c r="B20" s="38" t="s">
        <v>4</v>
      </c>
      <c r="C20" s="38" t="s">
        <v>8</v>
      </c>
      <c r="D20" s="61" t="s">
        <v>9</v>
      </c>
    </row>
    <row r="21" spans="1:4" ht="14.25">
      <c r="A21" s="45" t="s">
        <v>156</v>
      </c>
      <c r="B21" s="49"/>
      <c r="C21" s="50"/>
      <c r="D21" s="58"/>
    </row>
    <row r="22" spans="1:4" ht="14.25">
      <c r="A22" s="46" t="s">
        <v>305</v>
      </c>
      <c r="B22" s="51"/>
      <c r="C22" s="52"/>
      <c r="D22" s="62"/>
    </row>
    <row r="23" spans="1:4" ht="14.25">
      <c r="A23" s="45" t="s">
        <v>10</v>
      </c>
      <c r="B23" s="51"/>
      <c r="C23" s="62"/>
      <c r="D23" s="62"/>
    </row>
    <row r="24" spans="1:4" ht="14.25">
      <c r="A24" s="45" t="s">
        <v>17</v>
      </c>
      <c r="B24" s="51"/>
      <c r="C24" s="62"/>
      <c r="D24" s="62"/>
    </row>
    <row r="25" spans="1:4" ht="14.25">
      <c r="A25" s="45" t="s">
        <v>320</v>
      </c>
      <c r="B25" s="51"/>
      <c r="C25" s="62"/>
      <c r="D25" s="62"/>
    </row>
    <row r="26" spans="1:4" ht="14.25">
      <c r="A26" s="45" t="s">
        <v>321</v>
      </c>
      <c r="B26" s="51"/>
      <c r="C26" s="62"/>
      <c r="D26" s="62"/>
    </row>
    <row r="27" spans="1:4" ht="14.25">
      <c r="A27" s="45" t="s">
        <v>80</v>
      </c>
      <c r="B27" s="51"/>
      <c r="C27" s="52"/>
      <c r="D27" s="62"/>
    </row>
    <row r="28" spans="1:4" ht="14.25">
      <c r="A28" s="45" t="s">
        <v>32</v>
      </c>
      <c r="B28" s="51"/>
      <c r="C28" s="52"/>
      <c r="D28" s="62"/>
    </row>
    <row r="29" spans="1:4" ht="14.25">
      <c r="A29" s="45" t="s">
        <v>33</v>
      </c>
      <c r="B29" s="51"/>
      <c r="C29" s="52"/>
      <c r="D29" s="62"/>
    </row>
    <row r="30" spans="1:4" ht="14.25">
      <c r="A30" s="45" t="s">
        <v>100</v>
      </c>
      <c r="B30" s="51"/>
      <c r="C30" s="52"/>
      <c r="D30" s="62"/>
    </row>
    <row r="31" spans="1:4" ht="14.25">
      <c r="A31" s="45" t="s">
        <v>101</v>
      </c>
      <c r="B31" s="51"/>
      <c r="C31" s="52"/>
      <c r="D31" s="62"/>
    </row>
    <row r="32" spans="1:4" ht="15" thickBot="1">
      <c r="A32" s="45" t="s">
        <v>103</v>
      </c>
      <c r="B32" s="51"/>
      <c r="C32" s="52"/>
      <c r="D32" s="62"/>
    </row>
    <row r="33" spans="1:4" ht="16.5" thickBot="1">
      <c r="A33" s="63" t="s">
        <v>102</v>
      </c>
      <c r="B33" s="41"/>
      <c r="C33" s="156"/>
      <c r="D33" s="156"/>
    </row>
    <row r="37" spans="1:4" ht="18">
      <c r="C37" s="35"/>
      <c r="D37" s="35"/>
    </row>
    <row r="38" spans="1:4" ht="11.25" customHeight="1">
      <c r="C38" s="40"/>
      <c r="D38" s="40"/>
    </row>
    <row r="39" spans="1:4">
      <c r="C39" s="40"/>
      <c r="D39" s="40"/>
    </row>
    <row r="40" spans="1:4" ht="13.35" customHeight="1">
      <c r="C40" s="40"/>
      <c r="D40" s="40"/>
    </row>
    <row r="41" spans="1:4" ht="13.35" customHeight="1">
      <c r="C41" s="40"/>
      <c r="D41" s="40"/>
    </row>
    <row r="42" spans="1:4" ht="12" customHeight="1">
      <c r="C42" s="40"/>
      <c r="D42" s="40"/>
    </row>
    <row r="43" spans="1:4" ht="7.5" customHeight="1">
      <c r="C43" s="40"/>
      <c r="D43" s="40"/>
    </row>
    <row r="44" spans="1:4" ht="6.75" customHeight="1">
      <c r="C44" s="40"/>
      <c r="D44" s="40"/>
    </row>
  </sheetData>
  <mergeCells count="1">
    <mergeCell ref="A1:A2"/>
  </mergeCells>
  <pageMargins left="0.7" right="0.7" top="1.2110000000000001" bottom="0.75" header="0.3" footer="0.3"/>
  <pageSetup scale="84" orientation="portrait" r:id="rId1"/>
  <headerFooter alignWithMargins="0">
    <oddHeader>&amp;C&amp;"Arial,Bold"&amp;12Regulatory Capital
Table 1
Regulatory Capital Calculation
For the financial period  /  /
&amp;P of  &amp;[1
&amp;RKD '000s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9271F-89DD-4B14-841C-1F055DACEB4C}">
  <dimension ref="A1:E16"/>
  <sheetViews>
    <sheetView showGridLines="0" showZeros="0" view="pageBreakPreview" zoomScaleNormal="75" zoomScaleSheetLayoutView="100" zoomScalePageLayoutView="90" workbookViewId="0">
      <selection activeCell="D6" sqref="D6"/>
    </sheetView>
  </sheetViews>
  <sheetFormatPr defaultColWidth="9.140625" defaultRowHeight="12.75"/>
  <cols>
    <col min="1" max="1" width="14.140625" style="69" customWidth="1"/>
    <col min="2" max="2" width="42.42578125" style="69" customWidth="1"/>
    <col min="3" max="4" width="12.5703125" style="69" customWidth="1"/>
    <col min="5" max="5" width="19.42578125" style="69" customWidth="1"/>
    <col min="6" max="16384" width="9.140625" style="69"/>
  </cols>
  <sheetData>
    <row r="1" spans="1:5" ht="36.6" customHeight="1">
      <c r="A1" s="196" t="s">
        <v>308</v>
      </c>
      <c r="B1" s="196"/>
      <c r="C1" s="196"/>
      <c r="D1" s="196"/>
      <c r="E1" s="196"/>
    </row>
    <row r="2" spans="1:5" ht="27.75" customHeight="1">
      <c r="A2" s="196"/>
      <c r="B2" s="196"/>
      <c r="C2" s="196"/>
      <c r="D2" s="196"/>
      <c r="E2" s="196"/>
    </row>
    <row r="3" spans="1:5" ht="27.75" customHeight="1"/>
    <row r="4" spans="1:5" ht="93.6" customHeight="1">
      <c r="A4" s="190" t="s">
        <v>105</v>
      </c>
      <c r="B4" s="190" t="s">
        <v>108</v>
      </c>
      <c r="C4" s="170" t="s">
        <v>190</v>
      </c>
      <c r="D4" s="170" t="s">
        <v>43</v>
      </c>
      <c r="E4" s="170" t="s">
        <v>191</v>
      </c>
    </row>
    <row r="5" spans="1:5" ht="28.7" customHeight="1">
      <c r="A5" s="190"/>
      <c r="B5" s="190"/>
      <c r="C5" s="170" t="s">
        <v>4</v>
      </c>
      <c r="D5" s="170" t="s">
        <v>8</v>
      </c>
      <c r="E5" s="170" t="s">
        <v>9</v>
      </c>
    </row>
    <row r="6" spans="1:5" ht="16.7" customHeight="1">
      <c r="A6" s="67">
        <v>1</v>
      </c>
      <c r="B6" s="175" t="s">
        <v>188</v>
      </c>
      <c r="C6" s="68"/>
      <c r="D6" s="68"/>
      <c r="E6" s="68">
        <f>D6+C6</f>
        <v>0</v>
      </c>
    </row>
    <row r="7" spans="1:5" ht="16.7" customHeight="1">
      <c r="A7" s="67">
        <v>2</v>
      </c>
      <c r="B7" s="175" t="s">
        <v>189</v>
      </c>
      <c r="C7" s="68"/>
      <c r="D7" s="68"/>
      <c r="E7" s="68">
        <f>D7+C7</f>
        <v>0</v>
      </c>
    </row>
    <row r="8" spans="1:5" ht="16.7" customHeight="1">
      <c r="A8" s="67">
        <v>3</v>
      </c>
      <c r="B8" s="175" t="s">
        <v>106</v>
      </c>
      <c r="C8" s="68"/>
      <c r="D8" s="68"/>
      <c r="E8" s="68">
        <f>D8+C8</f>
        <v>0</v>
      </c>
    </row>
    <row r="9" spans="1:5" ht="16.7" customHeight="1">
      <c r="A9" s="67">
        <v>4</v>
      </c>
      <c r="B9" s="175" t="s">
        <v>107</v>
      </c>
      <c r="C9" s="102"/>
      <c r="D9" s="102"/>
      <c r="E9" s="68">
        <f>D9+C9</f>
        <v>0</v>
      </c>
    </row>
    <row r="10" spans="1:5" ht="16.7" customHeight="1">
      <c r="A10" s="67">
        <v>5</v>
      </c>
      <c r="B10" s="175" t="s">
        <v>109</v>
      </c>
      <c r="C10" s="102"/>
      <c r="D10" s="102"/>
      <c r="E10" s="68">
        <f>D10+C10</f>
        <v>0</v>
      </c>
    </row>
    <row r="11" spans="1:5" ht="16.7" customHeight="1">
      <c r="A11" s="229" t="s">
        <v>69</v>
      </c>
      <c r="B11" s="230"/>
      <c r="C11" s="102"/>
      <c r="D11" s="102"/>
      <c r="E11" s="68">
        <f>SUM(E6:E10)</f>
        <v>0</v>
      </c>
    </row>
    <row r="12" spans="1:5" ht="16.7" customHeight="1">
      <c r="A12" s="227" t="s">
        <v>210</v>
      </c>
      <c r="B12" s="228"/>
      <c r="C12" s="102"/>
      <c r="D12" s="102"/>
      <c r="E12" s="116">
        <v>1.875</v>
      </c>
    </row>
    <row r="13" spans="1:5" ht="16.7" customHeight="1">
      <c r="A13" s="227" t="s">
        <v>108</v>
      </c>
      <c r="B13" s="228"/>
      <c r="C13" s="102"/>
      <c r="D13" s="102"/>
      <c r="E13" s="115">
        <f>E11*E12</f>
        <v>0</v>
      </c>
    </row>
    <row r="14" spans="1:5" ht="16.7" customHeight="1">
      <c r="A14" s="112"/>
      <c r="B14" s="112"/>
      <c r="C14" s="112"/>
      <c r="D14" s="112"/>
      <c r="E14" s="112"/>
    </row>
    <row r="15" spans="1:5" ht="16.7" customHeight="1">
      <c r="A15" s="112"/>
      <c r="B15" s="112"/>
      <c r="C15" s="112"/>
      <c r="D15" s="112"/>
      <c r="E15" s="112"/>
    </row>
    <row r="16" spans="1:5" ht="16.7" customHeight="1">
      <c r="A16" s="112"/>
      <c r="B16" s="112"/>
      <c r="C16" s="112"/>
      <c r="D16" s="112"/>
      <c r="E16" s="112"/>
    </row>
  </sheetData>
  <mergeCells count="6">
    <mergeCell ref="A11:B11"/>
    <mergeCell ref="A12:B12"/>
    <mergeCell ref="A13:B13"/>
    <mergeCell ref="A1:E2"/>
    <mergeCell ref="A4:A5"/>
    <mergeCell ref="B4:B5"/>
  </mergeCells>
  <printOptions horizontalCentered="1"/>
  <pageMargins left="0.5" right="6.4241666666666664" top="1.3902777777777777" bottom="3.3366666666666664" header="0.17" footer="0.17"/>
  <pageSetup paperSize="9" scale="52" pageOrder="overThenDown" orientation="landscape" r:id="rId1"/>
  <headerFooter scaleWithDoc="0" alignWithMargins="0">
    <oddHeader>&amp;C&amp;"Arial,Bold"&amp;12
MARKET RISK 
Table 2
Market Risk Capital Requirements
For the financial period ending  /  /&amp;RKD '000s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010F-8F96-4171-82D4-D9465A27C7F8}">
  <sheetPr>
    <pageSetUpPr fitToPage="1"/>
  </sheetPr>
  <dimension ref="A1:H19"/>
  <sheetViews>
    <sheetView showGridLines="0" showZeros="0" view="pageBreakPreview" zoomScaleNormal="75" zoomScaleSheetLayoutView="100" workbookViewId="0">
      <selection activeCell="B4" sqref="B4:B5"/>
    </sheetView>
  </sheetViews>
  <sheetFormatPr defaultColWidth="9.140625" defaultRowHeight="12.75"/>
  <cols>
    <col min="1" max="1" width="9.140625" style="69"/>
    <col min="2" max="2" width="17" style="69" customWidth="1"/>
    <col min="3" max="3" width="19.140625" style="69" customWidth="1"/>
    <col min="4" max="4" width="26" style="69" customWidth="1"/>
    <col min="5" max="7" width="13.5703125" style="69" customWidth="1"/>
    <col min="8" max="16384" width="9.140625" style="69"/>
  </cols>
  <sheetData>
    <row r="1" spans="1:7" ht="36.6" customHeight="1">
      <c r="B1" s="199" t="s">
        <v>187</v>
      </c>
      <c r="C1" s="199"/>
      <c r="D1" s="199"/>
      <c r="E1" s="199"/>
      <c r="F1" s="199"/>
      <c r="G1" s="199"/>
    </row>
    <row r="2" spans="1:7" ht="27.75" customHeight="1">
      <c r="B2" s="201" t="s">
        <v>192</v>
      </c>
      <c r="C2" s="201"/>
      <c r="D2" s="201"/>
      <c r="E2" s="201"/>
      <c r="F2" s="201"/>
      <c r="G2" s="201"/>
    </row>
    <row r="3" spans="1:7" ht="27.75" customHeight="1">
      <c r="B3" s="103"/>
      <c r="C3" s="103"/>
      <c r="G3" s="104"/>
    </row>
    <row r="4" spans="1:7" ht="93.6" customHeight="1">
      <c r="B4" s="190" t="s">
        <v>193</v>
      </c>
      <c r="C4" s="190" t="s">
        <v>194</v>
      </c>
      <c r="D4" s="190" t="s">
        <v>195</v>
      </c>
      <c r="E4" s="170" t="s">
        <v>329</v>
      </c>
      <c r="F4" s="170" t="s">
        <v>196</v>
      </c>
      <c r="G4" s="170" t="s">
        <v>197</v>
      </c>
    </row>
    <row r="5" spans="1:7" ht="28.7" customHeight="1">
      <c r="B5" s="190"/>
      <c r="C5" s="190"/>
      <c r="D5" s="190"/>
      <c r="E5" s="170" t="s">
        <v>4</v>
      </c>
      <c r="F5" s="170" t="s">
        <v>8</v>
      </c>
      <c r="G5" s="170" t="s">
        <v>198</v>
      </c>
    </row>
    <row r="6" spans="1:7" ht="16.7" customHeight="1">
      <c r="B6" s="190" t="s">
        <v>199</v>
      </c>
      <c r="C6" s="170">
        <v>1</v>
      </c>
      <c r="D6" s="170" t="s">
        <v>200</v>
      </c>
      <c r="E6" s="105">
        <v>0</v>
      </c>
      <c r="F6" s="106"/>
      <c r="G6" s="107">
        <f>E6*F6</f>
        <v>0</v>
      </c>
    </row>
    <row r="7" spans="1:7" ht="16.7" customHeight="1">
      <c r="B7" s="214"/>
      <c r="C7" s="190" t="s">
        <v>201</v>
      </c>
      <c r="D7" s="175" t="s">
        <v>202</v>
      </c>
      <c r="E7" s="105">
        <v>2.5000000000000001E-3</v>
      </c>
      <c r="F7" s="108">
        <v>0</v>
      </c>
      <c r="G7" s="107">
        <f t="shared" ref="G7:G14" si="0">E7*F7</f>
        <v>0</v>
      </c>
    </row>
    <row r="8" spans="1:7" ht="16.7" customHeight="1">
      <c r="B8" s="214"/>
      <c r="C8" s="190"/>
      <c r="D8" s="175" t="s">
        <v>203</v>
      </c>
      <c r="E8" s="105">
        <v>0.01</v>
      </c>
      <c r="F8" s="108"/>
      <c r="G8" s="107">
        <f t="shared" si="0"/>
        <v>0</v>
      </c>
    </row>
    <row r="9" spans="1:7" ht="16.7" customHeight="1">
      <c r="A9" s="173"/>
      <c r="B9" s="214"/>
      <c r="C9" s="190"/>
      <c r="D9" s="175" t="s">
        <v>204</v>
      </c>
      <c r="E9" s="105">
        <v>1.6E-2</v>
      </c>
      <c r="F9" s="108"/>
      <c r="G9" s="107">
        <f t="shared" si="0"/>
        <v>0</v>
      </c>
    </row>
    <row r="10" spans="1:7" ht="16.7" customHeight="1">
      <c r="B10" s="215"/>
      <c r="C10" s="170" t="s">
        <v>205</v>
      </c>
      <c r="D10" s="170" t="s">
        <v>200</v>
      </c>
      <c r="E10" s="105">
        <v>0.12</v>
      </c>
      <c r="F10" s="108"/>
      <c r="G10" s="107">
        <f t="shared" si="0"/>
        <v>0</v>
      </c>
    </row>
    <row r="11" spans="1:7" ht="16.7" customHeight="1">
      <c r="A11" s="174"/>
      <c r="B11" s="216" t="s">
        <v>304</v>
      </c>
      <c r="C11" s="217"/>
      <c r="D11" s="175" t="s">
        <v>202</v>
      </c>
      <c r="E11" s="105">
        <v>2.5000000000000001E-3</v>
      </c>
      <c r="F11" s="109"/>
      <c r="G11" s="107">
        <f t="shared" si="0"/>
        <v>0</v>
      </c>
    </row>
    <row r="12" spans="1:7" ht="16.7" customHeight="1">
      <c r="A12" s="112"/>
      <c r="B12" s="218"/>
      <c r="C12" s="219"/>
      <c r="D12" s="175" t="s">
        <v>206</v>
      </c>
      <c r="E12" s="105">
        <v>0.01</v>
      </c>
      <c r="F12" s="109"/>
      <c r="G12" s="107">
        <f t="shared" si="0"/>
        <v>0</v>
      </c>
    </row>
    <row r="13" spans="1:7" ht="16.7" customHeight="1">
      <c r="A13" s="112"/>
      <c r="B13" s="220"/>
      <c r="C13" s="221"/>
      <c r="D13" s="175" t="s">
        <v>207</v>
      </c>
      <c r="E13" s="105">
        <v>1.6E-2</v>
      </c>
      <c r="F13" s="109"/>
      <c r="G13" s="107">
        <f t="shared" si="0"/>
        <v>0</v>
      </c>
    </row>
    <row r="14" spans="1:7" ht="16.7" customHeight="1">
      <c r="A14" s="112"/>
      <c r="B14" s="190" t="s">
        <v>208</v>
      </c>
      <c r="C14" s="190"/>
      <c r="D14" s="170" t="s">
        <v>200</v>
      </c>
      <c r="E14" s="105">
        <v>0.12</v>
      </c>
      <c r="F14" s="109">
        <v>0</v>
      </c>
      <c r="G14" s="107">
        <f t="shared" si="0"/>
        <v>0</v>
      </c>
    </row>
    <row r="15" spans="1:7" ht="16.7" customHeight="1">
      <c r="A15" s="112"/>
      <c r="B15" s="222" t="s">
        <v>209</v>
      </c>
      <c r="C15" s="222"/>
      <c r="D15" s="223"/>
      <c r="E15" s="223"/>
      <c r="F15" s="223"/>
      <c r="G15" s="111">
        <f>SUM(G6:G14)</f>
        <v>0</v>
      </c>
    </row>
    <row r="16" spans="1:7" ht="16.7" customHeight="1">
      <c r="A16" s="112"/>
      <c r="B16" s="112"/>
      <c r="C16" s="114"/>
      <c r="D16" s="113"/>
      <c r="E16" s="113"/>
      <c r="F16" s="113"/>
      <c r="G16" s="114"/>
    </row>
    <row r="18" spans="1:8" ht="18">
      <c r="A18" s="112"/>
      <c r="B18" s="231" t="s">
        <v>104</v>
      </c>
      <c r="C18" s="231"/>
      <c r="D18" s="231"/>
      <c r="E18" s="231"/>
      <c r="F18" s="231"/>
      <c r="G18" s="231"/>
    </row>
    <row r="19" spans="1:8" ht="173.25" customHeight="1">
      <c r="A19" s="124"/>
      <c r="B19" s="232" t="s">
        <v>330</v>
      </c>
      <c r="C19" s="233"/>
      <c r="D19" s="205"/>
      <c r="E19" s="205"/>
      <c r="F19" s="205"/>
      <c r="G19" s="205"/>
      <c r="H19" s="128"/>
    </row>
  </sheetData>
  <mergeCells count="12">
    <mergeCell ref="B19:G19"/>
    <mergeCell ref="B14:C14"/>
    <mergeCell ref="B15:F15"/>
    <mergeCell ref="B18:G18"/>
    <mergeCell ref="B6:B10"/>
    <mergeCell ref="C7:C9"/>
    <mergeCell ref="B11:C13"/>
    <mergeCell ref="B1:G1"/>
    <mergeCell ref="B2:G2"/>
    <mergeCell ref="B4:B5"/>
    <mergeCell ref="C4:C5"/>
    <mergeCell ref="D4:D5"/>
  </mergeCells>
  <printOptions horizontalCentered="1"/>
  <pageMargins left="0.5" right="0.5" top="1.9618181818181819" bottom="3.4016666666666668" header="0.17" footer="0.17"/>
  <pageSetup paperSize="9" scale="76" pageOrder="overThenDown" orientation="portrait" r:id="rId1"/>
  <headerFooter scaleWithDoc="0" alignWithMargins="0">
    <oddHeader>&amp;C&amp;"Arial,Bold"&amp;12
MARKET RISK 
Table 2A
Market Risk Capital Requirements
For the financial period ending  /  /&amp;RKD '000s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75186-3AA1-4B8F-B145-BBEE636296A8}">
  <dimension ref="A1:F31"/>
  <sheetViews>
    <sheetView showGridLines="0" showZeros="0" view="pageBreakPreview" zoomScaleNormal="75" zoomScaleSheetLayoutView="100" workbookViewId="0">
      <selection activeCell="D6" sqref="D6"/>
    </sheetView>
  </sheetViews>
  <sheetFormatPr defaultColWidth="9.140625" defaultRowHeight="12.75"/>
  <cols>
    <col min="1" max="1" width="33.140625" style="69" customWidth="1"/>
    <col min="2" max="3" width="20.140625" style="69" bestFit="1" customWidth="1"/>
    <col min="4" max="4" width="22.140625" style="69" bestFit="1" customWidth="1"/>
    <col min="5" max="5" width="15" style="69" customWidth="1"/>
    <col min="6" max="6" width="19.85546875" style="69" customWidth="1"/>
    <col min="7" max="16384" width="9.140625" style="69"/>
  </cols>
  <sheetData>
    <row r="1" spans="1:6" ht="36.6" customHeight="1">
      <c r="A1" s="225" t="s">
        <v>185</v>
      </c>
      <c r="B1" s="225"/>
      <c r="C1" s="225"/>
      <c r="D1" s="225"/>
      <c r="E1" s="225"/>
      <c r="F1" s="225"/>
    </row>
    <row r="2" spans="1:6" ht="27.75" customHeight="1">
      <c r="A2" s="83" t="s">
        <v>161</v>
      </c>
      <c r="B2" s="172"/>
      <c r="C2" s="172"/>
      <c r="D2" s="172"/>
      <c r="E2" s="172"/>
      <c r="F2" s="172"/>
    </row>
    <row r="3" spans="1:6" ht="27.75" customHeight="1">
      <c r="A3" s="226" t="s">
        <v>162</v>
      </c>
      <c r="B3" s="226"/>
      <c r="C3" s="226"/>
      <c r="D3" s="226"/>
      <c r="E3" s="226"/>
      <c r="F3" s="226"/>
    </row>
    <row r="4" spans="1:6" ht="93.6" customHeight="1">
      <c r="A4" s="238" t="s">
        <v>163</v>
      </c>
      <c r="B4" s="234" t="s">
        <v>164</v>
      </c>
      <c r="C4" s="234" t="s">
        <v>165</v>
      </c>
      <c r="D4" s="234" t="s">
        <v>166</v>
      </c>
      <c r="E4" s="234" t="s">
        <v>331</v>
      </c>
      <c r="F4" s="234" t="s">
        <v>125</v>
      </c>
    </row>
    <row r="5" spans="1:6" ht="28.7" customHeight="1">
      <c r="A5" s="239"/>
      <c r="B5" s="234"/>
      <c r="C5" s="234"/>
      <c r="D5" s="234"/>
      <c r="E5" s="234"/>
      <c r="F5" s="234"/>
    </row>
    <row r="6" spans="1:6" ht="16.7" customHeight="1">
      <c r="A6" s="240"/>
      <c r="B6" s="171" t="s">
        <v>4</v>
      </c>
      <c r="C6" s="171" t="s">
        <v>8</v>
      </c>
      <c r="D6" s="171" t="s">
        <v>167</v>
      </c>
      <c r="E6" s="171" t="s">
        <v>5</v>
      </c>
      <c r="F6" s="171" t="s">
        <v>168</v>
      </c>
    </row>
    <row r="7" spans="1:6" ht="16.7" customHeight="1">
      <c r="A7" s="85" t="s">
        <v>169</v>
      </c>
      <c r="B7" s="86">
        <v>0</v>
      </c>
      <c r="C7" s="86">
        <v>0</v>
      </c>
      <c r="D7" s="87">
        <f>B7 +ABS(C7)</f>
        <v>0</v>
      </c>
      <c r="E7" s="88">
        <v>0</v>
      </c>
      <c r="F7" s="89">
        <f>PRODUCT(D7:E7)</f>
        <v>0</v>
      </c>
    </row>
    <row r="8" spans="1:6" ht="16.7" customHeight="1">
      <c r="A8" s="85" t="s">
        <v>170</v>
      </c>
      <c r="B8" s="86"/>
      <c r="C8" s="86">
        <v>0</v>
      </c>
      <c r="D8" s="87">
        <f t="shared" ref="D8:D10" si="0">B8 +ABS(C8)</f>
        <v>0</v>
      </c>
      <c r="E8" s="90">
        <v>2E-3</v>
      </c>
      <c r="F8" s="89">
        <f t="shared" ref="F8:F10" si="1">PRODUCT(D8:E8)</f>
        <v>0</v>
      </c>
    </row>
    <row r="9" spans="1:6" ht="16.7" customHeight="1">
      <c r="A9" s="85" t="s">
        <v>171</v>
      </c>
      <c r="B9" s="86">
        <v>0</v>
      </c>
      <c r="C9" s="86">
        <v>0</v>
      </c>
      <c r="D9" s="87">
        <f t="shared" si="0"/>
        <v>0</v>
      </c>
      <c r="E9" s="90">
        <v>4.0000000000000001E-3</v>
      </c>
      <c r="F9" s="89">
        <f t="shared" si="1"/>
        <v>0</v>
      </c>
    </row>
    <row r="10" spans="1:6" ht="16.7" customHeight="1">
      <c r="A10" s="85" t="s">
        <v>172</v>
      </c>
      <c r="B10" s="86">
        <v>0</v>
      </c>
      <c r="C10" s="86">
        <v>0</v>
      </c>
      <c r="D10" s="87">
        <f t="shared" si="0"/>
        <v>0</v>
      </c>
      <c r="E10" s="90">
        <v>7.0000000000000001E-3</v>
      </c>
      <c r="F10" s="89">
        <f t="shared" si="1"/>
        <v>0</v>
      </c>
    </row>
    <row r="11" spans="1:6" ht="16.7" customHeight="1">
      <c r="A11" s="92"/>
      <c r="B11" s="93"/>
      <c r="C11" s="93"/>
      <c r="D11" s="94"/>
      <c r="E11" s="95"/>
      <c r="F11" s="96"/>
    </row>
    <row r="12" spans="1:6" ht="16.7" customHeight="1">
      <c r="A12" s="85" t="s">
        <v>173</v>
      </c>
      <c r="B12" s="86">
        <v>0</v>
      </c>
      <c r="C12" s="86">
        <v>0</v>
      </c>
      <c r="D12" s="87">
        <f t="shared" ref="D12:D14" si="2">B12 +ABS(C12)</f>
        <v>0</v>
      </c>
      <c r="E12" s="90">
        <v>1.2500000000000001E-2</v>
      </c>
      <c r="F12" s="89">
        <f t="shared" ref="F12:F14" si="3">PRODUCT(D12:E12)</f>
        <v>0</v>
      </c>
    </row>
    <row r="13" spans="1:6" ht="16.7" customHeight="1">
      <c r="A13" s="85" t="s">
        <v>174</v>
      </c>
      <c r="B13" s="86"/>
      <c r="C13" s="86">
        <v>0</v>
      </c>
      <c r="D13" s="87">
        <f t="shared" si="2"/>
        <v>0</v>
      </c>
      <c r="E13" s="90">
        <v>1.7500000000000002E-2</v>
      </c>
      <c r="F13" s="89">
        <f t="shared" si="3"/>
        <v>0</v>
      </c>
    </row>
    <row r="14" spans="1:6" ht="16.7" customHeight="1">
      <c r="A14" s="85" t="s">
        <v>175</v>
      </c>
      <c r="B14" s="86">
        <v>0</v>
      </c>
      <c r="C14" s="86">
        <v>0</v>
      </c>
      <c r="D14" s="87">
        <f t="shared" si="2"/>
        <v>0</v>
      </c>
      <c r="E14" s="90">
        <v>2.2499999999999999E-2</v>
      </c>
      <c r="F14" s="89">
        <f t="shared" si="3"/>
        <v>0</v>
      </c>
    </row>
    <row r="15" spans="1:6" ht="16.7" customHeight="1">
      <c r="A15" s="92"/>
      <c r="B15" s="93"/>
      <c r="C15" s="93"/>
      <c r="D15" s="94"/>
      <c r="E15" s="95"/>
      <c r="F15" s="96"/>
    </row>
    <row r="16" spans="1:6" ht="16.7" customHeight="1">
      <c r="A16" s="85" t="s">
        <v>176</v>
      </c>
      <c r="B16" s="86">
        <v>0</v>
      </c>
      <c r="C16" s="86">
        <v>0</v>
      </c>
      <c r="D16" s="87">
        <f t="shared" ref="D16:D23" si="4">B16 +ABS(C16)</f>
        <v>0</v>
      </c>
      <c r="E16" s="90">
        <v>2.75E-2</v>
      </c>
      <c r="F16" s="89">
        <f t="shared" ref="F16:F23" si="5">PRODUCT(D16:E16)</f>
        <v>0</v>
      </c>
    </row>
    <row r="17" spans="1:6" ht="16.7" customHeight="1">
      <c r="A17" s="85" t="s">
        <v>177</v>
      </c>
      <c r="B17" s="86">
        <v>0</v>
      </c>
      <c r="C17" s="86">
        <v>0</v>
      </c>
      <c r="D17" s="87">
        <f t="shared" si="4"/>
        <v>0</v>
      </c>
      <c r="E17" s="90">
        <v>3.2500000000000001E-2</v>
      </c>
      <c r="F17" s="89">
        <f t="shared" si="5"/>
        <v>0</v>
      </c>
    </row>
    <row r="18" spans="1:6" s="125" customFormat="1" ht="16.7" customHeight="1">
      <c r="A18" s="85" t="s">
        <v>178</v>
      </c>
      <c r="B18" s="86"/>
      <c r="C18" s="86">
        <v>0</v>
      </c>
      <c r="D18" s="87">
        <f t="shared" si="4"/>
        <v>0</v>
      </c>
      <c r="E18" s="90">
        <v>3.7499999999999999E-2</v>
      </c>
      <c r="F18" s="89">
        <f t="shared" si="5"/>
        <v>0</v>
      </c>
    </row>
    <row r="19" spans="1:6" ht="16.7" customHeight="1">
      <c r="A19" s="85" t="s">
        <v>179</v>
      </c>
      <c r="B19" s="86">
        <v>0</v>
      </c>
      <c r="C19" s="86">
        <v>0</v>
      </c>
      <c r="D19" s="87">
        <f t="shared" si="4"/>
        <v>0</v>
      </c>
      <c r="E19" s="90">
        <v>4.4999999999999998E-2</v>
      </c>
      <c r="F19" s="89">
        <f t="shared" si="5"/>
        <v>0</v>
      </c>
    </row>
    <row r="20" spans="1:6" ht="15.75">
      <c r="A20" s="85" t="s">
        <v>180</v>
      </c>
      <c r="B20" s="86"/>
      <c r="C20" s="86">
        <v>0</v>
      </c>
      <c r="D20" s="87">
        <f t="shared" si="4"/>
        <v>0</v>
      </c>
      <c r="E20" s="90">
        <v>5.2499999999999998E-2</v>
      </c>
      <c r="F20" s="89">
        <f t="shared" si="5"/>
        <v>0</v>
      </c>
    </row>
    <row r="21" spans="1:6" ht="15.75">
      <c r="A21" s="85" t="s">
        <v>181</v>
      </c>
      <c r="B21" s="86">
        <v>0</v>
      </c>
      <c r="C21" s="86">
        <v>0</v>
      </c>
      <c r="D21" s="87">
        <f t="shared" si="4"/>
        <v>0</v>
      </c>
      <c r="E21" s="90">
        <v>0.06</v>
      </c>
      <c r="F21" s="89">
        <f t="shared" si="5"/>
        <v>0</v>
      </c>
    </row>
    <row r="22" spans="1:6" ht="15.75">
      <c r="A22" s="85" t="s">
        <v>182</v>
      </c>
      <c r="B22" s="86">
        <v>0</v>
      </c>
      <c r="C22" s="86">
        <v>0</v>
      </c>
      <c r="D22" s="87">
        <f t="shared" si="4"/>
        <v>0</v>
      </c>
      <c r="E22" s="90">
        <v>0.08</v>
      </c>
      <c r="F22" s="89">
        <f t="shared" si="5"/>
        <v>0</v>
      </c>
    </row>
    <row r="23" spans="1:6" ht="15.75">
      <c r="A23" s="85" t="s">
        <v>183</v>
      </c>
      <c r="B23" s="86">
        <v>0</v>
      </c>
      <c r="C23" s="86">
        <v>0</v>
      </c>
      <c r="D23" s="87">
        <f t="shared" si="4"/>
        <v>0</v>
      </c>
      <c r="E23" s="90">
        <v>0.125</v>
      </c>
      <c r="F23" s="89">
        <f t="shared" si="5"/>
        <v>0</v>
      </c>
    </row>
    <row r="24" spans="1:6" ht="15.75">
      <c r="A24" s="97" t="s">
        <v>69</v>
      </c>
      <c r="B24" s="98">
        <f>SUM(B16:B23)+SUM(B12:B14)+SUM(B7:B10)</f>
        <v>0</v>
      </c>
      <c r="C24" s="98">
        <f>SUM(C16:C23)+SUM(C12:C14)+SUM(C7:C10)</f>
        <v>0</v>
      </c>
      <c r="D24" s="98">
        <f>SUM(D16:D23)+SUM(D12:D14)+SUM(D7:D10)</f>
        <v>0</v>
      </c>
      <c r="E24" s="91"/>
      <c r="F24" s="99"/>
    </row>
    <row r="25" spans="1:6" ht="15.75">
      <c r="A25" s="157"/>
      <c r="B25" s="234"/>
      <c r="C25" s="234"/>
      <c r="D25" s="234"/>
      <c r="E25" s="234"/>
      <c r="F25" s="100">
        <f>SUM(F7:F23)</f>
        <v>0</v>
      </c>
    </row>
    <row r="26" spans="1:6">
      <c r="A26" s="235" t="s">
        <v>184</v>
      </c>
      <c r="B26" s="235"/>
      <c r="C26" s="235"/>
      <c r="D26" s="235"/>
      <c r="E26" s="235"/>
      <c r="F26" s="235"/>
    </row>
    <row r="28" spans="1:6" ht="18.75">
      <c r="A28" s="237" t="s">
        <v>211</v>
      </c>
      <c r="B28" s="237"/>
      <c r="C28" s="237"/>
      <c r="D28" s="237"/>
      <c r="E28" s="237"/>
      <c r="F28" s="237"/>
    </row>
    <row r="29" spans="1:6" ht="129.75" customHeight="1">
      <c r="A29" s="236" t="s">
        <v>333</v>
      </c>
      <c r="B29" s="236"/>
      <c r="C29" s="236"/>
      <c r="D29" s="236"/>
      <c r="E29" s="236"/>
      <c r="F29" s="236"/>
    </row>
    <row r="30" spans="1:6" ht="15.75">
      <c r="A30" s="224"/>
      <c r="B30" s="224"/>
      <c r="C30" s="224"/>
      <c r="D30" s="224"/>
      <c r="E30" s="224"/>
      <c r="F30" s="224"/>
    </row>
    <row r="31" spans="1:6" ht="15.75">
      <c r="A31" s="224"/>
      <c r="B31" s="224"/>
      <c r="C31" s="224"/>
      <c r="D31" s="224"/>
      <c r="E31" s="224"/>
      <c r="F31" s="224"/>
    </row>
  </sheetData>
  <mergeCells count="14">
    <mergeCell ref="A29:F29"/>
    <mergeCell ref="A30:F30"/>
    <mergeCell ref="A31:F31"/>
    <mergeCell ref="B25:E25"/>
    <mergeCell ref="A26:F26"/>
    <mergeCell ref="A28:F28"/>
    <mergeCell ref="E4:E5"/>
    <mergeCell ref="F4:F5"/>
    <mergeCell ref="A3:F3"/>
    <mergeCell ref="A4:A6"/>
    <mergeCell ref="B4:B5"/>
    <mergeCell ref="C4:C5"/>
    <mergeCell ref="D4:D5"/>
    <mergeCell ref="A1:F1"/>
  </mergeCells>
  <printOptions horizontalCentered="1"/>
  <pageMargins left="0.5" right="0.5" top="1.9618181818181819" bottom="0.75" header="0.17" footer="0.17"/>
  <pageSetup paperSize="9" scale="52" pageOrder="overThenDown" orientation="portrait" r:id="rId1"/>
  <headerFooter scaleWithDoc="0" alignWithMargins="0">
    <oddHeader>&amp;C&amp;"Arial,Bold"&amp;12
MARKET RISK 
Table 2
Market Risk Capital Requirements
For the financial period ending  /  /
&amp;P of  &amp;N&amp;RKD '000s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36E9-6CDD-4346-B71E-71CBBDA57B8B}">
  <dimension ref="A1:J19"/>
  <sheetViews>
    <sheetView showGridLines="0" showZeros="0" view="pageBreakPreview" zoomScale="85" zoomScaleNormal="75" zoomScaleSheetLayoutView="85" workbookViewId="0">
      <selection activeCell="D9" sqref="D9"/>
    </sheetView>
  </sheetViews>
  <sheetFormatPr defaultColWidth="9.140625" defaultRowHeight="12.75"/>
  <cols>
    <col min="1" max="1" width="22" style="69" customWidth="1"/>
    <col min="2" max="3" width="13.42578125" style="69" customWidth="1"/>
    <col min="4" max="5" width="14.42578125" style="69" customWidth="1"/>
    <col min="6" max="10" width="13.42578125" style="69" customWidth="1"/>
    <col min="11" max="16384" width="9.140625" style="69"/>
  </cols>
  <sheetData>
    <row r="1" spans="1:10" ht="36.6" customHeight="1">
      <c r="A1" s="126"/>
      <c r="B1" s="199" t="s">
        <v>212</v>
      </c>
      <c r="C1" s="199"/>
      <c r="D1" s="199"/>
      <c r="E1" s="199"/>
      <c r="F1" s="199"/>
      <c r="G1" s="199"/>
      <c r="H1" s="199"/>
      <c r="I1" s="199"/>
    </row>
    <row r="2" spans="1:10" ht="27.75" customHeight="1">
      <c r="A2" s="201"/>
      <c r="B2" s="201"/>
      <c r="C2" s="201"/>
      <c r="D2" s="201"/>
    </row>
    <row r="3" spans="1:10" ht="27.75" customHeight="1">
      <c r="A3" s="104"/>
      <c r="B3" s="104"/>
      <c r="C3" s="104"/>
      <c r="D3" s="118"/>
    </row>
    <row r="4" spans="1:10" ht="93.6" customHeight="1">
      <c r="A4" s="212" t="s">
        <v>213</v>
      </c>
      <c r="B4" s="178" t="s">
        <v>214</v>
      </c>
      <c r="C4" s="178" t="s">
        <v>215</v>
      </c>
      <c r="D4" s="178" t="s">
        <v>216</v>
      </c>
      <c r="E4" s="178" t="s">
        <v>217</v>
      </c>
      <c r="F4" s="178" t="s">
        <v>166</v>
      </c>
      <c r="G4" s="178" t="s">
        <v>218</v>
      </c>
      <c r="H4" s="178" t="s">
        <v>219</v>
      </c>
      <c r="I4" s="178" t="s">
        <v>220</v>
      </c>
      <c r="J4" s="178" t="s">
        <v>221</v>
      </c>
    </row>
    <row r="5" spans="1:10" ht="28.7" customHeight="1">
      <c r="A5" s="212"/>
      <c r="B5" s="119" t="s">
        <v>4</v>
      </c>
      <c r="C5" s="119" t="s">
        <v>8</v>
      </c>
      <c r="D5" s="119" t="s">
        <v>9</v>
      </c>
      <c r="E5" s="178" t="s">
        <v>5</v>
      </c>
      <c r="F5" s="178" t="s">
        <v>222</v>
      </c>
      <c r="G5" s="178" t="s">
        <v>223</v>
      </c>
      <c r="H5" s="178" t="s">
        <v>224</v>
      </c>
      <c r="I5" s="178" t="s">
        <v>225</v>
      </c>
      <c r="J5" s="178" t="s">
        <v>226</v>
      </c>
    </row>
    <row r="6" spans="1:10" ht="16.7" customHeight="1">
      <c r="A6" s="120" t="s">
        <v>227</v>
      </c>
      <c r="B6" s="121"/>
      <c r="C6" s="121"/>
      <c r="D6" s="121">
        <v>0</v>
      </c>
      <c r="E6" s="121">
        <v>0</v>
      </c>
      <c r="F6" s="122">
        <f t="shared" ref="F6:F8" si="0">B6 +ABS(C6) +D6 + ABS(E6)</f>
        <v>0</v>
      </c>
      <c r="G6" s="122">
        <f>SUM(B6:E6)</f>
        <v>0</v>
      </c>
      <c r="H6" s="122">
        <f>ROUND(PRODUCT(F6,8%),3)</f>
        <v>0</v>
      </c>
      <c r="I6" s="122">
        <f>ROUND(PRODUCT(G6,8%),3)</f>
        <v>0</v>
      </c>
      <c r="J6" s="122">
        <f>SUM(H6:I6)</f>
        <v>0</v>
      </c>
    </row>
    <row r="7" spans="1:10" ht="16.7" customHeight="1">
      <c r="A7" s="120" t="s">
        <v>228</v>
      </c>
      <c r="B7" s="121">
        <v>0</v>
      </c>
      <c r="C7" s="121">
        <v>0</v>
      </c>
      <c r="D7" s="121">
        <v>0</v>
      </c>
      <c r="E7" s="121">
        <v>0</v>
      </c>
      <c r="F7" s="122">
        <f t="shared" si="0"/>
        <v>0</v>
      </c>
      <c r="G7" s="122">
        <f t="shared" ref="G7:G12" si="1">SUM(B7:E7)</f>
        <v>0</v>
      </c>
      <c r="H7" s="122">
        <f t="shared" ref="H7:I12" si="2">ROUND(PRODUCT(F7,8%),3)</f>
        <v>0</v>
      </c>
      <c r="I7" s="122">
        <f t="shared" si="2"/>
        <v>0</v>
      </c>
      <c r="J7" s="122">
        <f t="shared" ref="J7:J12" si="3">SUM(H7:I7)</f>
        <v>0</v>
      </c>
    </row>
    <row r="8" spans="1:10" ht="16.7" customHeight="1">
      <c r="A8" s="120" t="s">
        <v>229</v>
      </c>
      <c r="B8" s="121">
        <v>0</v>
      </c>
      <c r="C8" s="121">
        <v>0</v>
      </c>
      <c r="D8" s="121">
        <v>0</v>
      </c>
      <c r="E8" s="121">
        <v>0</v>
      </c>
      <c r="F8" s="122">
        <f t="shared" si="0"/>
        <v>0</v>
      </c>
      <c r="G8" s="122">
        <f t="shared" si="1"/>
        <v>0</v>
      </c>
      <c r="H8" s="122">
        <f t="shared" si="2"/>
        <v>0</v>
      </c>
      <c r="I8" s="122">
        <f t="shared" si="2"/>
        <v>0</v>
      </c>
      <c r="J8" s="122">
        <f t="shared" si="3"/>
        <v>0</v>
      </c>
    </row>
    <row r="9" spans="1:10" ht="16.7" customHeight="1">
      <c r="A9" s="120" t="s">
        <v>230</v>
      </c>
      <c r="B9" s="121">
        <v>0</v>
      </c>
      <c r="C9" s="121">
        <v>0</v>
      </c>
      <c r="D9" s="121">
        <v>0</v>
      </c>
      <c r="E9" s="121">
        <v>0</v>
      </c>
      <c r="F9" s="122">
        <f>B9 +ABS(C9) +D9 + ABS(E9)</f>
        <v>0</v>
      </c>
      <c r="G9" s="122">
        <f t="shared" si="1"/>
        <v>0</v>
      </c>
      <c r="H9" s="122">
        <f t="shared" si="2"/>
        <v>0</v>
      </c>
      <c r="I9" s="122">
        <f t="shared" si="2"/>
        <v>0</v>
      </c>
      <c r="J9" s="122">
        <f>SUM(H9:I9)</f>
        <v>0</v>
      </c>
    </row>
    <row r="10" spans="1:10" ht="16.7" customHeight="1">
      <c r="A10" s="120" t="s">
        <v>231</v>
      </c>
      <c r="B10" s="121">
        <v>0</v>
      </c>
      <c r="C10" s="121">
        <v>0</v>
      </c>
      <c r="D10" s="121">
        <v>0</v>
      </c>
      <c r="E10" s="121">
        <v>0</v>
      </c>
      <c r="F10" s="122">
        <f t="shared" ref="F10:F12" si="4">B10 +ABS(C10) +D10 + ABS(E10)</f>
        <v>0</v>
      </c>
      <c r="G10" s="122">
        <f t="shared" si="1"/>
        <v>0</v>
      </c>
      <c r="H10" s="122">
        <f t="shared" si="2"/>
        <v>0</v>
      </c>
      <c r="I10" s="122">
        <f t="shared" si="2"/>
        <v>0</v>
      </c>
      <c r="J10" s="122">
        <f t="shared" si="3"/>
        <v>0</v>
      </c>
    </row>
    <row r="11" spans="1:10" ht="16.7" customHeight="1">
      <c r="A11" s="120" t="s">
        <v>232</v>
      </c>
      <c r="B11" s="121">
        <v>0</v>
      </c>
      <c r="C11" s="121">
        <v>0</v>
      </c>
      <c r="D11" s="121">
        <v>0</v>
      </c>
      <c r="E11" s="121">
        <v>0</v>
      </c>
      <c r="F11" s="122">
        <f t="shared" si="4"/>
        <v>0</v>
      </c>
      <c r="G11" s="122">
        <f t="shared" si="1"/>
        <v>0</v>
      </c>
      <c r="H11" s="122">
        <f t="shared" si="2"/>
        <v>0</v>
      </c>
      <c r="I11" s="122">
        <f t="shared" si="2"/>
        <v>0</v>
      </c>
      <c r="J11" s="122">
        <f t="shared" si="3"/>
        <v>0</v>
      </c>
    </row>
    <row r="12" spans="1:10" ht="16.7" customHeight="1">
      <c r="A12" s="120" t="s">
        <v>186</v>
      </c>
      <c r="B12" s="121"/>
      <c r="C12" s="121"/>
      <c r="D12" s="121"/>
      <c r="E12" s="121"/>
      <c r="F12" s="122">
        <f t="shared" si="4"/>
        <v>0</v>
      </c>
      <c r="G12" s="122">
        <f t="shared" si="1"/>
        <v>0</v>
      </c>
      <c r="H12" s="122">
        <f t="shared" si="2"/>
        <v>0</v>
      </c>
      <c r="I12" s="122">
        <f t="shared" si="2"/>
        <v>0</v>
      </c>
      <c r="J12" s="122">
        <f t="shared" si="3"/>
        <v>0</v>
      </c>
    </row>
    <row r="13" spans="1:10" ht="16.7" customHeight="1">
      <c r="A13" s="120"/>
      <c r="B13" s="121"/>
      <c r="C13" s="121"/>
      <c r="D13" s="121"/>
      <c r="E13" s="121"/>
      <c r="F13" s="122"/>
      <c r="G13" s="122"/>
      <c r="H13" s="122"/>
      <c r="I13" s="122"/>
      <c r="J13" s="122"/>
    </row>
    <row r="14" spans="1:10" ht="16.7" customHeight="1">
      <c r="A14" s="120" t="s">
        <v>69</v>
      </c>
      <c r="B14" s="121">
        <f>SUM(B6:B13)</f>
        <v>0</v>
      </c>
      <c r="C14" s="121">
        <f t="shared" ref="C14:J14" si="5">SUM(C6:C13)</f>
        <v>0</v>
      </c>
      <c r="D14" s="121">
        <f t="shared" si="5"/>
        <v>0</v>
      </c>
      <c r="E14" s="121">
        <f t="shared" si="5"/>
        <v>0</v>
      </c>
      <c r="F14" s="122">
        <f t="shared" si="5"/>
        <v>0</v>
      </c>
      <c r="G14" s="122">
        <f t="shared" si="5"/>
        <v>0</v>
      </c>
      <c r="H14" s="122">
        <f t="shared" si="5"/>
        <v>0</v>
      </c>
      <c r="I14" s="122">
        <f t="shared" si="5"/>
        <v>0</v>
      </c>
      <c r="J14" s="122">
        <f t="shared" si="5"/>
        <v>0</v>
      </c>
    </row>
    <row r="15" spans="1:10" ht="16.7" customHeight="1">
      <c r="A15" s="213" t="s">
        <v>233</v>
      </c>
      <c r="B15" s="213"/>
      <c r="C15" s="213"/>
      <c r="D15" s="213"/>
      <c r="E15" s="213"/>
      <c r="F15" s="213"/>
    </row>
    <row r="16" spans="1:10" ht="16.7" customHeight="1">
      <c r="A16" s="117"/>
    </row>
    <row r="17" spans="1:10" ht="16.7" customHeight="1"/>
    <row r="18" spans="1:10" ht="18">
      <c r="A18" s="123"/>
      <c r="B18" s="204" t="s">
        <v>104</v>
      </c>
      <c r="C18" s="204"/>
      <c r="D18" s="204"/>
      <c r="E18" s="204"/>
      <c r="F18" s="204"/>
      <c r="G18" s="204"/>
      <c r="H18" s="204"/>
      <c r="I18" s="204"/>
    </row>
    <row r="19" spans="1:10" ht="348.6" customHeight="1">
      <c r="A19" s="197" t="s">
        <v>326</v>
      </c>
      <c r="B19" s="197"/>
      <c r="C19" s="197"/>
      <c r="D19" s="197"/>
      <c r="E19" s="197"/>
      <c r="F19" s="197"/>
      <c r="G19" s="197"/>
      <c r="H19" s="197"/>
      <c r="I19" s="197"/>
      <c r="J19" s="197"/>
    </row>
  </sheetData>
  <mergeCells count="6">
    <mergeCell ref="A19:J19"/>
    <mergeCell ref="B18:I18"/>
    <mergeCell ref="A15:F15"/>
    <mergeCell ref="A4:A5"/>
    <mergeCell ref="B1:I1"/>
    <mergeCell ref="A2:D2"/>
  </mergeCells>
  <printOptions horizontalCentered="1"/>
  <pageMargins left="0.5" right="0.5" top="1.9618181818181819" bottom="0.75" header="0.17" footer="0.17"/>
  <pageSetup paperSize="9" scale="52" pageOrder="overThenDown" orientation="portrait" r:id="rId1"/>
  <headerFooter scaleWithDoc="0" alignWithMargins="0">
    <oddHeader>&amp;C&amp;"Arial,Bold"&amp;12
MARKET RISK 
Table 2
Market Risk Capital Requirements
For the financial period ending  /  /
&amp;P of  &amp;N&amp;RKD '000s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E6F72-4909-4642-B578-61FC88CAA4FE}">
  <dimension ref="A1:H25"/>
  <sheetViews>
    <sheetView showGridLines="0" showZeros="0" view="pageBreakPreview" zoomScale="85" zoomScaleNormal="75" zoomScaleSheetLayoutView="85" workbookViewId="0">
      <selection activeCell="B20" sqref="B20:E20"/>
    </sheetView>
  </sheetViews>
  <sheetFormatPr defaultColWidth="9.140625" defaultRowHeight="12.75"/>
  <cols>
    <col min="1" max="1" width="3.85546875" style="69" customWidth="1"/>
    <col min="2" max="2" width="27.85546875" style="69" customWidth="1"/>
    <col min="3" max="7" width="20.42578125" style="69" customWidth="1"/>
    <col min="8" max="8" width="5.85546875" style="69" customWidth="1"/>
    <col min="9" max="16384" width="9.140625" style="69"/>
  </cols>
  <sheetData>
    <row r="1" spans="2:7" ht="36.6" customHeight="1">
      <c r="B1" s="199" t="s">
        <v>246</v>
      </c>
      <c r="C1" s="199"/>
      <c r="D1" s="199"/>
      <c r="E1" s="199"/>
      <c r="F1" s="199"/>
      <c r="G1" s="199"/>
    </row>
    <row r="2" spans="2:7" ht="27.75" customHeight="1">
      <c r="B2" s="201"/>
      <c r="C2" s="201"/>
      <c r="D2" s="201"/>
    </row>
    <row r="3" spans="2:7" ht="27.75" customHeight="1">
      <c r="B3" s="104"/>
      <c r="C3" s="104"/>
      <c r="D3" s="118"/>
    </row>
    <row r="4" spans="2:7" ht="93.6" customHeight="1">
      <c r="B4" s="209" t="s">
        <v>247</v>
      </c>
      <c r="C4" s="170" t="s">
        <v>248</v>
      </c>
      <c r="D4" s="170" t="s">
        <v>249</v>
      </c>
      <c r="E4" s="170" t="s">
        <v>250</v>
      </c>
      <c r="F4" s="170" t="s">
        <v>251</v>
      </c>
      <c r="G4" s="170" t="s">
        <v>252</v>
      </c>
    </row>
    <row r="5" spans="2:7" ht="28.7" customHeight="1">
      <c r="B5" s="209"/>
      <c r="C5" s="176" t="s">
        <v>4</v>
      </c>
      <c r="D5" s="176" t="s">
        <v>8</v>
      </c>
      <c r="E5" s="176" t="s">
        <v>9</v>
      </c>
      <c r="F5" s="176" t="s">
        <v>5</v>
      </c>
      <c r="G5" s="176" t="s">
        <v>6</v>
      </c>
    </row>
    <row r="6" spans="2:7" ht="16.7" customHeight="1">
      <c r="B6" s="177" t="s">
        <v>253</v>
      </c>
      <c r="C6" s="129"/>
      <c r="D6" s="129"/>
      <c r="E6" s="129"/>
      <c r="F6" s="129"/>
      <c r="G6" s="130">
        <f>SUM(C6:F6)</f>
        <v>0</v>
      </c>
    </row>
    <row r="7" spans="2:7" ht="16.7" customHeight="1">
      <c r="B7" s="177" t="s">
        <v>254</v>
      </c>
      <c r="C7" s="129"/>
      <c r="D7" s="129"/>
      <c r="E7" s="129"/>
      <c r="F7" s="129"/>
      <c r="G7" s="130">
        <f t="shared" ref="G7:G13" si="0">SUM(C7:F7)</f>
        <v>0</v>
      </c>
    </row>
    <row r="8" spans="2:7" ht="16.7" customHeight="1">
      <c r="B8" s="177" t="s">
        <v>255</v>
      </c>
      <c r="C8" s="129"/>
      <c r="D8" s="129"/>
      <c r="E8" s="129"/>
      <c r="F8" s="129"/>
      <c r="G8" s="130">
        <f t="shared" si="0"/>
        <v>0</v>
      </c>
    </row>
    <row r="9" spans="2:7" ht="16.7" customHeight="1">
      <c r="B9" s="177" t="s">
        <v>256</v>
      </c>
      <c r="C9" s="129"/>
      <c r="D9" s="129"/>
      <c r="E9" s="129"/>
      <c r="F9" s="129"/>
      <c r="G9" s="130">
        <f t="shared" si="0"/>
        <v>0</v>
      </c>
    </row>
    <row r="10" spans="2:7" ht="16.7" customHeight="1">
      <c r="B10" s="177" t="s">
        <v>257</v>
      </c>
      <c r="C10" s="129"/>
      <c r="D10" s="129"/>
      <c r="E10" s="129"/>
      <c r="F10" s="129"/>
      <c r="G10" s="130">
        <f t="shared" si="0"/>
        <v>0</v>
      </c>
    </row>
    <row r="11" spans="2:7" ht="16.7" customHeight="1">
      <c r="B11" s="177" t="s">
        <v>258</v>
      </c>
      <c r="C11" s="129"/>
      <c r="D11" s="129"/>
      <c r="E11" s="129"/>
      <c r="F11" s="129"/>
      <c r="G11" s="130">
        <f t="shared" ref="G11:G12" si="1">SUM(C11:F11)</f>
        <v>0</v>
      </c>
    </row>
    <row r="12" spans="2:7" ht="16.7" customHeight="1">
      <c r="B12" s="177" t="s">
        <v>259</v>
      </c>
      <c r="C12" s="129"/>
      <c r="D12" s="129"/>
      <c r="E12" s="129"/>
      <c r="F12" s="129"/>
      <c r="G12" s="130">
        <f t="shared" si="1"/>
        <v>0</v>
      </c>
    </row>
    <row r="13" spans="2:7" ht="16.7" customHeight="1">
      <c r="B13" s="177" t="s">
        <v>260</v>
      </c>
      <c r="C13" s="129"/>
      <c r="D13" s="129"/>
      <c r="E13" s="129"/>
      <c r="F13" s="129"/>
      <c r="G13" s="130">
        <f t="shared" si="0"/>
        <v>0</v>
      </c>
    </row>
    <row r="14" spans="2:7" ht="16.7" customHeight="1">
      <c r="B14" s="131"/>
      <c r="C14" s="131"/>
      <c r="D14" s="131"/>
      <c r="E14" s="131"/>
      <c r="F14" s="131"/>
      <c r="G14" s="132"/>
    </row>
    <row r="15" spans="2:7" ht="16.7" customHeight="1">
      <c r="B15" s="211" t="s">
        <v>261</v>
      </c>
      <c r="C15" s="211"/>
      <c r="D15" s="211"/>
      <c r="E15" s="211"/>
      <c r="F15" s="133" t="s">
        <v>7</v>
      </c>
      <c r="G15" s="134">
        <f>SUMIF(G6:G13,"&gt;0")</f>
        <v>0</v>
      </c>
    </row>
    <row r="16" spans="2:7" ht="16.7" customHeight="1">
      <c r="B16" s="210" t="s">
        <v>262</v>
      </c>
      <c r="C16" s="210"/>
      <c r="D16" s="210"/>
      <c r="E16" s="210"/>
      <c r="F16" s="133" t="s">
        <v>11</v>
      </c>
      <c r="G16" s="134">
        <f>SUMIF(G6:G13,"&lt;0")*-1</f>
        <v>0</v>
      </c>
    </row>
    <row r="17" spans="1:8" ht="16.7" customHeight="1">
      <c r="B17" s="211" t="s">
        <v>263</v>
      </c>
      <c r="C17" s="211"/>
      <c r="D17" s="211"/>
      <c r="E17" s="211"/>
      <c r="F17" s="133" t="s">
        <v>0</v>
      </c>
      <c r="G17" s="134">
        <f>MAX(G15,G16)</f>
        <v>0</v>
      </c>
    </row>
    <row r="18" spans="1:8" s="125" customFormat="1" ht="16.7" customHeight="1">
      <c r="B18" s="211" t="s">
        <v>264</v>
      </c>
      <c r="C18" s="211"/>
      <c r="D18" s="211"/>
      <c r="E18" s="211"/>
      <c r="F18" s="133" t="s">
        <v>236</v>
      </c>
      <c r="G18" s="134">
        <f>ABS(G13)</f>
        <v>0</v>
      </c>
    </row>
    <row r="19" spans="1:8" ht="16.7" customHeight="1">
      <c r="B19" s="211" t="s">
        <v>265</v>
      </c>
      <c r="C19" s="211"/>
      <c r="D19" s="211"/>
      <c r="E19" s="211"/>
      <c r="F19" s="133" t="s">
        <v>237</v>
      </c>
      <c r="G19" s="134">
        <f>SUM(G17,G18)</f>
        <v>0</v>
      </c>
    </row>
    <row r="20" spans="1:8" ht="15">
      <c r="B20" s="211" t="s">
        <v>266</v>
      </c>
      <c r="C20" s="211"/>
      <c r="D20" s="211"/>
      <c r="E20" s="211"/>
      <c r="F20" s="133" t="s">
        <v>267</v>
      </c>
      <c r="G20" s="134">
        <f>ROUND(PRODUCT(G19,8%),3)</f>
        <v>0</v>
      </c>
    </row>
    <row r="24" spans="1:8" ht="18">
      <c r="A24" s="204" t="s">
        <v>104</v>
      </c>
      <c r="B24" s="204"/>
      <c r="C24" s="204"/>
      <c r="D24" s="204"/>
      <c r="E24" s="204"/>
      <c r="F24" s="204"/>
      <c r="G24" s="204"/>
      <c r="H24" s="204"/>
    </row>
    <row r="25" spans="1:8" ht="409.5" customHeight="1">
      <c r="A25" s="197" t="s">
        <v>357</v>
      </c>
      <c r="B25" s="197"/>
      <c r="C25" s="197"/>
      <c r="D25" s="197"/>
      <c r="E25" s="197"/>
      <c r="F25" s="197"/>
      <c r="G25" s="197"/>
      <c r="H25" s="197"/>
    </row>
  </sheetData>
  <mergeCells count="11">
    <mergeCell ref="A25:H25"/>
    <mergeCell ref="B20:E20"/>
    <mergeCell ref="A24:H24"/>
    <mergeCell ref="B15:E15"/>
    <mergeCell ref="B16:E16"/>
    <mergeCell ref="B17:E17"/>
    <mergeCell ref="B18:E18"/>
    <mergeCell ref="B19:E19"/>
    <mergeCell ref="B4:B5"/>
    <mergeCell ref="B1:G1"/>
    <mergeCell ref="B2:D2"/>
  </mergeCells>
  <printOptions horizontalCentered="1"/>
  <pageMargins left="0.5" right="0.5" top="1.9618181818181819" bottom="0.75" header="0.17" footer="0.17"/>
  <pageSetup paperSize="9" scale="52" pageOrder="overThenDown" orientation="portrait" r:id="rId1"/>
  <headerFooter scaleWithDoc="0" alignWithMargins="0">
    <oddHeader>&amp;C&amp;"Arial,Bold"&amp;12
MARKET RISK 
Table 2
Market Risk Capital Requirements
For the financial period ending  /  /
&amp;P of  &amp;N&amp;RKD '000s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showZeros="0" view="pageBreakPreview" zoomScaleNormal="75" zoomScaleSheetLayoutView="100" workbookViewId="0">
      <selection activeCell="C3" sqref="C3"/>
    </sheetView>
  </sheetViews>
  <sheetFormatPr defaultColWidth="9.140625" defaultRowHeight="12.75"/>
  <cols>
    <col min="1" max="1" width="9.140625" style="69"/>
    <col min="2" max="2" width="24" style="69" customWidth="1"/>
    <col min="3" max="7" width="16.140625" style="69" customWidth="1"/>
    <col min="8" max="8" width="18.85546875" style="69" customWidth="1"/>
    <col min="9" max="9" width="15.85546875" style="69" customWidth="1"/>
    <col min="10" max="10" width="7.5703125" style="69" customWidth="1"/>
    <col min="11" max="16384" width="9.140625" style="69"/>
  </cols>
  <sheetData>
    <row r="1" spans="2:10" ht="36.6" customHeight="1">
      <c r="B1" s="199" t="s">
        <v>284</v>
      </c>
      <c r="C1" s="199"/>
      <c r="D1" s="199"/>
      <c r="E1" s="199"/>
      <c r="F1" s="199"/>
      <c r="G1" s="199"/>
      <c r="H1" s="199"/>
      <c r="I1" s="199"/>
    </row>
    <row r="2" spans="2:10" ht="27.75" customHeight="1">
      <c r="B2" s="201"/>
      <c r="C2" s="201"/>
      <c r="D2" s="201"/>
    </row>
    <row r="3" spans="2:10" ht="27.75" customHeight="1">
      <c r="B3" s="104"/>
      <c r="C3" s="104"/>
      <c r="D3" s="118"/>
    </row>
    <row r="4" spans="2:10" ht="93.6" customHeight="1">
      <c r="B4" s="202" t="s">
        <v>268</v>
      </c>
      <c r="C4" s="84" t="s">
        <v>164</v>
      </c>
      <c r="D4" s="84" t="s">
        <v>165</v>
      </c>
      <c r="E4" s="84" t="s">
        <v>166</v>
      </c>
      <c r="F4" s="84" t="s">
        <v>218</v>
      </c>
      <c r="G4" s="84" t="s">
        <v>269</v>
      </c>
      <c r="H4" s="84" t="s">
        <v>270</v>
      </c>
      <c r="I4" s="84" t="s">
        <v>221</v>
      </c>
      <c r="J4" s="143"/>
    </row>
    <row r="5" spans="2:10" ht="28.7" customHeight="1">
      <c r="B5" s="202"/>
      <c r="C5" s="135" t="s">
        <v>4</v>
      </c>
      <c r="D5" s="135" t="s">
        <v>8</v>
      </c>
      <c r="E5" s="135" t="s">
        <v>167</v>
      </c>
      <c r="F5" s="135" t="s">
        <v>271</v>
      </c>
      <c r="G5" s="135" t="s">
        <v>272</v>
      </c>
      <c r="H5" s="135" t="s">
        <v>273</v>
      </c>
      <c r="I5" s="135" t="s">
        <v>274</v>
      </c>
      <c r="J5" s="144"/>
    </row>
    <row r="6" spans="2:10" ht="16.7" customHeight="1">
      <c r="B6" s="136" t="s">
        <v>275</v>
      </c>
      <c r="C6" s="137"/>
      <c r="D6" s="137"/>
      <c r="E6" s="138">
        <f t="shared" ref="E6:E8" si="0">C6 +ABS(D6)</f>
        <v>0</v>
      </c>
      <c r="F6" s="138">
        <f t="shared" ref="F6:F8" si="1">SUM(C6:D6)</f>
        <v>0</v>
      </c>
      <c r="G6" s="138">
        <f t="shared" ref="G6:G8" si="2">F6*15%</f>
        <v>0</v>
      </c>
      <c r="H6" s="138">
        <f t="shared" ref="H6:H8" si="3">E6*3%</f>
        <v>0</v>
      </c>
      <c r="I6" s="138">
        <f t="shared" ref="I6:I8" si="4">G6+H6</f>
        <v>0</v>
      </c>
      <c r="J6" s="145"/>
    </row>
    <row r="7" spans="2:10" ht="16.7" customHeight="1">
      <c r="B7" s="136" t="s">
        <v>276</v>
      </c>
      <c r="C7" s="137"/>
      <c r="D7" s="137"/>
      <c r="E7" s="138">
        <f t="shared" si="0"/>
        <v>0</v>
      </c>
      <c r="F7" s="138">
        <f t="shared" si="1"/>
        <v>0</v>
      </c>
      <c r="G7" s="138">
        <f t="shared" si="2"/>
        <v>0</v>
      </c>
      <c r="H7" s="138">
        <f t="shared" si="3"/>
        <v>0</v>
      </c>
      <c r="I7" s="138">
        <f t="shared" si="4"/>
        <v>0</v>
      </c>
      <c r="J7" s="145"/>
    </row>
    <row r="8" spans="2:10" ht="16.7" customHeight="1">
      <c r="B8" s="136" t="s">
        <v>277</v>
      </c>
      <c r="C8" s="137"/>
      <c r="D8" s="137"/>
      <c r="E8" s="138">
        <f t="shared" si="0"/>
        <v>0</v>
      </c>
      <c r="F8" s="138">
        <f t="shared" si="1"/>
        <v>0</v>
      </c>
      <c r="G8" s="138">
        <f t="shared" si="2"/>
        <v>0</v>
      </c>
      <c r="H8" s="138">
        <f t="shared" si="3"/>
        <v>0</v>
      </c>
      <c r="I8" s="138">
        <f t="shared" si="4"/>
        <v>0</v>
      </c>
      <c r="J8" s="145"/>
    </row>
    <row r="9" spans="2:10" ht="16.7" customHeight="1">
      <c r="B9" s="136" t="s">
        <v>278</v>
      </c>
      <c r="C9" s="137"/>
      <c r="D9" s="137"/>
      <c r="E9" s="138">
        <f>C9 +ABS(D9)</f>
        <v>0</v>
      </c>
      <c r="F9" s="138">
        <f>SUM(C9:D9)</f>
        <v>0</v>
      </c>
      <c r="G9" s="138">
        <f>F9*15%</f>
        <v>0</v>
      </c>
      <c r="H9" s="138">
        <f>E9*3%</f>
        <v>0</v>
      </c>
      <c r="I9" s="138">
        <f>G9+H9</f>
        <v>0</v>
      </c>
      <c r="J9" s="145"/>
    </row>
    <row r="10" spans="2:10" ht="16.7" customHeight="1">
      <c r="B10" s="136" t="s">
        <v>279</v>
      </c>
      <c r="C10" s="137"/>
      <c r="D10" s="137"/>
      <c r="E10" s="138">
        <f t="shared" ref="E10:E17" si="5">C10 +ABS(D10)</f>
        <v>0</v>
      </c>
      <c r="F10" s="138">
        <f t="shared" ref="F10:F17" si="6">SUM(C10:D10)</f>
        <v>0</v>
      </c>
      <c r="G10" s="138">
        <f t="shared" ref="G10:G17" si="7">F10*15%</f>
        <v>0</v>
      </c>
      <c r="H10" s="138">
        <f t="shared" ref="H10:H17" si="8">E10*3%</f>
        <v>0</v>
      </c>
      <c r="I10" s="138">
        <f t="shared" ref="I10:I17" si="9">G10+H10</f>
        <v>0</v>
      </c>
      <c r="J10" s="145"/>
    </row>
    <row r="11" spans="2:10" ht="16.7" customHeight="1">
      <c r="B11" s="136" t="s">
        <v>280</v>
      </c>
      <c r="C11" s="137"/>
      <c r="D11" s="139"/>
      <c r="E11" s="138">
        <f t="shared" si="5"/>
        <v>0</v>
      </c>
      <c r="F11" s="138">
        <f t="shared" si="6"/>
        <v>0</v>
      </c>
      <c r="G11" s="138">
        <f t="shared" si="7"/>
        <v>0</v>
      </c>
      <c r="H11" s="138">
        <f t="shared" si="8"/>
        <v>0</v>
      </c>
      <c r="I11" s="138">
        <f t="shared" si="9"/>
        <v>0</v>
      </c>
      <c r="J11" s="145"/>
    </row>
    <row r="12" spans="2:10" ht="16.7" customHeight="1">
      <c r="B12" s="136" t="s">
        <v>281</v>
      </c>
      <c r="C12" s="137"/>
      <c r="D12" s="137"/>
      <c r="E12" s="138">
        <f t="shared" si="5"/>
        <v>0</v>
      </c>
      <c r="F12" s="138">
        <f t="shared" si="6"/>
        <v>0</v>
      </c>
      <c r="G12" s="138">
        <f t="shared" si="7"/>
        <v>0</v>
      </c>
      <c r="H12" s="138">
        <f t="shared" si="8"/>
        <v>0</v>
      </c>
      <c r="I12" s="138">
        <f t="shared" si="9"/>
        <v>0</v>
      </c>
      <c r="J12" s="145"/>
    </row>
    <row r="13" spans="2:10" ht="16.7" customHeight="1">
      <c r="B13" s="136" t="s">
        <v>282</v>
      </c>
      <c r="C13" s="137"/>
      <c r="D13" s="137"/>
      <c r="E13" s="138">
        <f t="shared" si="5"/>
        <v>0</v>
      </c>
      <c r="F13" s="138">
        <f t="shared" si="6"/>
        <v>0</v>
      </c>
      <c r="G13" s="138">
        <f t="shared" si="7"/>
        <v>0</v>
      </c>
      <c r="H13" s="138">
        <f t="shared" si="8"/>
        <v>0</v>
      </c>
      <c r="I13" s="138">
        <f t="shared" si="9"/>
        <v>0</v>
      </c>
      <c r="J13" s="145"/>
    </row>
    <row r="14" spans="2:10" ht="16.7" customHeight="1">
      <c r="B14" s="136" t="s">
        <v>12</v>
      </c>
      <c r="C14" s="137"/>
      <c r="D14" s="137"/>
      <c r="E14" s="138">
        <f t="shared" si="5"/>
        <v>0</v>
      </c>
      <c r="F14" s="138">
        <f t="shared" si="6"/>
        <v>0</v>
      </c>
      <c r="G14" s="138">
        <f t="shared" si="7"/>
        <v>0</v>
      </c>
      <c r="H14" s="138">
        <f t="shared" si="8"/>
        <v>0</v>
      </c>
      <c r="I14" s="138">
        <f t="shared" si="9"/>
        <v>0</v>
      </c>
      <c r="J14" s="145"/>
    </row>
    <row r="15" spans="2:10" ht="16.7" customHeight="1">
      <c r="B15" s="136" t="s">
        <v>13</v>
      </c>
      <c r="C15" s="137"/>
      <c r="D15" s="137"/>
      <c r="E15" s="138">
        <f t="shared" si="5"/>
        <v>0</v>
      </c>
      <c r="F15" s="138">
        <f t="shared" si="6"/>
        <v>0</v>
      </c>
      <c r="G15" s="138">
        <f t="shared" si="7"/>
        <v>0</v>
      </c>
      <c r="H15" s="138">
        <f t="shared" si="8"/>
        <v>0</v>
      </c>
      <c r="I15" s="138">
        <f t="shared" si="9"/>
        <v>0</v>
      </c>
      <c r="J15" s="145"/>
    </row>
    <row r="16" spans="2:10" ht="16.7" customHeight="1">
      <c r="B16" s="136" t="s">
        <v>14</v>
      </c>
      <c r="C16" s="137"/>
      <c r="D16" s="137"/>
      <c r="E16" s="138">
        <f t="shared" si="5"/>
        <v>0</v>
      </c>
      <c r="F16" s="138">
        <f t="shared" si="6"/>
        <v>0</v>
      </c>
      <c r="G16" s="138">
        <f t="shared" si="7"/>
        <v>0</v>
      </c>
      <c r="H16" s="138">
        <f t="shared" si="8"/>
        <v>0</v>
      </c>
      <c r="I16" s="138">
        <f t="shared" si="9"/>
        <v>0</v>
      </c>
      <c r="J16" s="145"/>
    </row>
    <row r="17" spans="1:10" ht="16.7" customHeight="1">
      <c r="B17" s="136" t="s">
        <v>15</v>
      </c>
      <c r="C17" s="137"/>
      <c r="D17" s="137"/>
      <c r="E17" s="138">
        <f t="shared" si="5"/>
        <v>0</v>
      </c>
      <c r="F17" s="138">
        <f t="shared" si="6"/>
        <v>0</v>
      </c>
      <c r="G17" s="138">
        <f t="shared" si="7"/>
        <v>0</v>
      </c>
      <c r="H17" s="138">
        <f t="shared" si="8"/>
        <v>0</v>
      </c>
      <c r="I17" s="138">
        <f t="shared" si="9"/>
        <v>0</v>
      </c>
      <c r="J17" s="145"/>
    </row>
    <row r="18" spans="1:10" s="125" customFormat="1" ht="16.7" customHeight="1">
      <c r="B18" s="140"/>
      <c r="C18" s="141"/>
      <c r="D18" s="141"/>
      <c r="E18" s="138"/>
      <c r="F18" s="138"/>
      <c r="G18" s="138"/>
      <c r="H18" s="138"/>
      <c r="I18" s="138"/>
      <c r="J18" s="145"/>
    </row>
    <row r="19" spans="1:10" ht="16.7" customHeight="1">
      <c r="B19" s="136" t="s">
        <v>69</v>
      </c>
      <c r="C19" s="138">
        <f t="shared" ref="C19:I19" si="10">SUM(C6:C17)</f>
        <v>0</v>
      </c>
      <c r="D19" s="138">
        <f t="shared" si="10"/>
        <v>0</v>
      </c>
      <c r="E19" s="138">
        <f t="shared" si="10"/>
        <v>0</v>
      </c>
      <c r="F19" s="138">
        <f t="shared" si="10"/>
        <v>0</v>
      </c>
      <c r="G19" s="138">
        <f t="shared" si="10"/>
        <v>0</v>
      </c>
      <c r="H19" s="138">
        <f t="shared" si="10"/>
        <v>0</v>
      </c>
      <c r="I19" s="138">
        <f t="shared" si="10"/>
        <v>0</v>
      </c>
      <c r="J19" s="145"/>
    </row>
    <row r="20" spans="1:10" ht="15.75">
      <c r="B20" s="203" t="s">
        <v>283</v>
      </c>
      <c r="C20" s="203"/>
      <c r="D20" s="203"/>
      <c r="E20" s="203"/>
      <c r="F20" s="203"/>
      <c r="G20" s="203"/>
      <c r="H20" s="142"/>
      <c r="I20" s="142"/>
      <c r="J20" s="142"/>
    </row>
    <row r="23" spans="1:10" ht="18">
      <c r="A23" s="204" t="s">
        <v>104</v>
      </c>
      <c r="B23" s="204"/>
      <c r="C23" s="204"/>
      <c r="D23" s="204"/>
      <c r="E23" s="204"/>
      <c r="F23" s="204"/>
      <c r="G23" s="204"/>
      <c r="H23" s="204"/>
      <c r="I23" s="204"/>
      <c r="J23" s="101"/>
    </row>
    <row r="24" spans="1:10" ht="327.75" customHeight="1">
      <c r="A24" s="197" t="s">
        <v>327</v>
      </c>
      <c r="B24" s="197"/>
      <c r="C24" s="197"/>
      <c r="D24" s="197"/>
      <c r="E24" s="197"/>
      <c r="F24" s="197"/>
      <c r="G24" s="197"/>
      <c r="H24" s="197"/>
      <c r="I24" s="197"/>
      <c r="J24" s="127"/>
    </row>
  </sheetData>
  <mergeCells count="6">
    <mergeCell ref="A24:I24"/>
    <mergeCell ref="B1:I1"/>
    <mergeCell ref="B2:D2"/>
    <mergeCell ref="B4:B5"/>
    <mergeCell ref="B20:G20"/>
    <mergeCell ref="A23:I23"/>
  </mergeCells>
  <printOptions horizontalCentered="1"/>
  <pageMargins left="0.5" right="0.5" top="1.9618181818181819" bottom="0.75" header="0.17" footer="0.17"/>
  <pageSetup paperSize="9" scale="52" pageOrder="overThenDown" orientation="portrait" r:id="rId1"/>
  <headerFooter scaleWithDoc="0" alignWithMargins="0">
    <oddHeader>&amp;C&amp;"Arial,Bold"&amp;12
MARKET RISK 
Table 2
Market Risk Capital Requirements
For the financial period ending  /  /
&amp;P of  &amp;N&amp;RKD '000s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Instructions</vt:lpstr>
      <vt:lpstr>Summary</vt:lpstr>
      <vt:lpstr>Table 1-Capital</vt:lpstr>
      <vt:lpstr>Table 2 - Market Risk</vt:lpstr>
      <vt:lpstr>Table 2A - Int. Specific</vt:lpstr>
      <vt:lpstr>Table 2B - Int. General</vt:lpstr>
      <vt:lpstr>Table 2C - Equity</vt:lpstr>
      <vt:lpstr>Table 2D - FX</vt:lpstr>
      <vt:lpstr>Table 2E - Commodity</vt:lpstr>
      <vt:lpstr>Table 2F - Options</vt:lpstr>
      <vt:lpstr>Table 3 - Operational risk</vt:lpstr>
      <vt:lpstr>Table 4 - Invesment Risk</vt:lpstr>
      <vt:lpstr>Table 5 - Credit Risk</vt:lpstr>
      <vt:lpstr>Table 6 - CCR and CVA</vt:lpstr>
      <vt:lpstr>Table 7 - AUM</vt:lpstr>
      <vt:lpstr>Table 8 - Other exposures</vt:lpstr>
      <vt:lpstr>Table 9 - FMI "Continuity" </vt:lpstr>
      <vt:lpstr>Instructions!Print_Area</vt:lpstr>
      <vt:lpstr>'Table 1-Capital'!Print_Area</vt:lpstr>
      <vt:lpstr>'Table 2 - Market Risk'!Print_Area</vt:lpstr>
      <vt:lpstr>'Table 2A - Int. Specific'!Print_Area</vt:lpstr>
      <vt:lpstr>'Table 2B - Int. General'!Print_Area</vt:lpstr>
      <vt:lpstr>'Table 2C - Equity'!Print_Area</vt:lpstr>
      <vt:lpstr>'Table 2D - FX'!Print_Area</vt:lpstr>
      <vt:lpstr>'Table 2E - Commodity'!Print_Area</vt:lpstr>
      <vt:lpstr>'Table 2F - Options'!Print_Area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2013-12-22T08:26:49Z</dcterms:created>
  <dcterms:modified xsi:type="dcterms:W3CDTF">2022-01-25T06:14:28Z</dcterms:modified>
</cp:coreProperties>
</file>